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usaenz-\Documents\web\ext_univ\"/>
    </mc:Choice>
  </mc:AlternateContent>
  <xr:revisionPtr revIDLastSave="0" documentId="13_ncr:1_{A6D84211-9D25-4F85-9FCE-2534F29D85DE}" xr6:coauthVersionLast="36" xr6:coauthVersionMax="36" xr10:uidLastSave="{00000000-0000-0000-0000-000000000000}"/>
  <bookViews>
    <workbookView xWindow="120" yWindow="60" windowWidth="15480" windowHeight="11640" xr2:uid="{00000000-000D-0000-FFFF-FFFF00000000}"/>
  </bookViews>
  <sheets>
    <sheet name="Anexo II-Memoria Económica" sheetId="1" r:id="rId1"/>
  </sheets>
  <definedNames>
    <definedName name="_xlnm.Print_Area" localSheetId="0">'Anexo II-Memoria Económica'!$A$1:$M$89</definedName>
  </definedNames>
  <calcPr calcId="191029"/>
</workbook>
</file>

<file path=xl/calcChain.xml><?xml version="1.0" encoding="utf-8"?>
<calcChain xmlns="http://schemas.openxmlformats.org/spreadsheetml/2006/main">
  <c r="H35" i="1" l="1"/>
  <c r="J35" i="1"/>
  <c r="H36" i="1"/>
  <c r="H34" i="1"/>
  <c r="H31" i="1"/>
  <c r="H32" i="1"/>
  <c r="H30" i="1"/>
  <c r="J30" i="1"/>
  <c r="A51" i="1"/>
  <c r="L76" i="1"/>
  <c r="H28" i="1"/>
  <c r="J28" i="1"/>
  <c r="J66" i="1"/>
  <c r="L65" i="1"/>
  <c r="H27" i="1"/>
  <c r="J27" i="1"/>
  <c r="J67" i="1"/>
  <c r="J68" i="1"/>
  <c r="J69" i="1"/>
  <c r="J70" i="1"/>
  <c r="J71" i="1"/>
  <c r="J72" i="1"/>
  <c r="J73" i="1"/>
  <c r="J74" i="1"/>
  <c r="J75" i="1"/>
  <c r="E26" i="1"/>
  <c r="J56" i="1"/>
  <c r="L54" i="1"/>
  <c r="L87" i="1"/>
  <c r="J57" i="1"/>
  <c r="J58" i="1"/>
  <c r="J59" i="1"/>
  <c r="J60" i="1"/>
  <c r="J61" i="1"/>
  <c r="J62" i="1"/>
  <c r="J63" i="1"/>
  <c r="J64" i="1"/>
  <c r="J55" i="1"/>
  <c r="G56" i="1"/>
  <c r="G57" i="1"/>
  <c r="G58" i="1"/>
  <c r="G59" i="1"/>
  <c r="G60" i="1"/>
  <c r="G61" i="1"/>
  <c r="G62" i="1"/>
  <c r="G63" i="1"/>
  <c r="G64" i="1"/>
  <c r="G55" i="1"/>
  <c r="H17" i="1"/>
  <c r="H18" i="1"/>
  <c r="J18" i="1"/>
  <c r="H19" i="1"/>
  <c r="J19" i="1"/>
  <c r="H20" i="1"/>
  <c r="J20" i="1"/>
  <c r="H22" i="1"/>
  <c r="H37" i="1"/>
  <c r="H24" i="1"/>
  <c r="J24" i="1"/>
  <c r="L13" i="1"/>
  <c r="L41" i="1"/>
  <c r="J9" i="1"/>
  <c r="J13" i="1"/>
  <c r="J41" i="1"/>
  <c r="H41" i="1"/>
  <c r="C26" i="1"/>
  <c r="H26" i="1"/>
  <c r="J31" i="1"/>
  <c r="J32" i="1"/>
  <c r="J34" i="1"/>
  <c r="J36" i="1"/>
  <c r="L37" i="1"/>
  <c r="L40" i="1"/>
  <c r="A38" i="1"/>
  <c r="A88" i="1"/>
  <c r="C27" i="1"/>
  <c r="C28" i="1"/>
  <c r="A43" i="1"/>
  <c r="J26" i="1"/>
  <c r="J17" i="1"/>
  <c r="J22" i="1"/>
  <c r="J37" i="1"/>
  <c r="J40" i="1"/>
  <c r="H40" i="1"/>
  <c r="H43" i="1"/>
  <c r="H42" i="1"/>
  <c r="A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jeexposi</author>
    <author>sc</author>
    <author>xto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sc:</t>
        </r>
        <r>
          <rPr>
            <sz val="8"/>
            <color indexed="81"/>
            <rFont val="Tahoma"/>
            <family val="2"/>
          </rPr>
          <t xml:space="preserve">
Cantidad e inscripciones previstas</t>
        </r>
      </text>
    </comment>
    <comment ref="E9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sc:</t>
        </r>
        <r>
          <rPr>
            <sz val="8"/>
            <color indexed="81"/>
            <rFont val="Tahoma"/>
            <family val="2"/>
          </rPr>
          <t xml:space="preserve">
Importe de la cuota de inscripción</t>
        </r>
      </text>
    </comment>
    <comment ref="E17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>sc:</t>
        </r>
        <r>
          <rPr>
            <sz val="8"/>
            <color indexed="81"/>
            <rFont val="Tahoma"/>
            <family val="2"/>
          </rPr>
          <t xml:space="preserve">
· Máx. persona: 248 € a cargo de Ayuda UR.
· Participantes institucionales NO cobran.</t>
        </r>
      </text>
    </comment>
    <comment ref="E18" authorId="1" shapeId="0" xr:uid="{00000000-0006-0000-0000-000004000000}">
      <text>
        <r>
          <rPr>
            <b/>
            <sz val="8"/>
            <color indexed="81"/>
            <rFont val="Tahoma"/>
            <family val="2"/>
          </rPr>
          <t>sc:</t>
        </r>
        <r>
          <rPr>
            <sz val="8"/>
            <color indexed="81"/>
            <rFont val="Tahoma"/>
            <family val="2"/>
          </rPr>
          <t xml:space="preserve">
· Máx. persona: 124 € a cargo de Ayuda UR.
· Participantes institucionales NO cobran.</t>
        </r>
      </text>
    </comment>
    <comment ref="E19" authorId="1" shapeId="0" xr:uid="{00000000-0006-0000-0000-000005000000}">
      <text>
        <r>
          <rPr>
            <b/>
            <sz val="8"/>
            <color indexed="81"/>
            <rFont val="Tahoma"/>
            <family val="2"/>
          </rPr>
          <t>sc:</t>
        </r>
        <r>
          <rPr>
            <sz val="8"/>
            <color indexed="81"/>
            <rFont val="Tahoma"/>
            <family val="2"/>
          </rPr>
          <t xml:space="preserve">
· Máx. persona: 124 € a cargo de Ayuda UR.
· Participantes institucionales NO cobran.</t>
        </r>
      </text>
    </comment>
    <comment ref="E20" authorId="1" shapeId="0" xr:uid="{00000000-0006-0000-0000-000006000000}">
      <text>
        <r>
          <rPr>
            <b/>
            <sz val="8"/>
            <color indexed="81"/>
            <rFont val="Tahoma"/>
            <family val="2"/>
          </rPr>
          <t>sc:</t>
        </r>
        <r>
          <rPr>
            <sz val="8"/>
            <color indexed="81"/>
            <rFont val="Tahoma"/>
            <family val="2"/>
          </rPr>
          <t xml:space="preserve">
· Máx. persona: 62 € a cargo de Ayuda UR.
· Participantes institucionales NO cobran.</t>
        </r>
      </text>
    </comment>
    <comment ref="E22" authorId="1" shapeId="0" xr:uid="{00000000-0006-0000-0000-000007000000}">
      <text>
        <r>
          <rPr>
            <b/>
            <sz val="8"/>
            <color indexed="81"/>
            <rFont val="Tahoma"/>
            <family val="2"/>
          </rPr>
          <t>sc:</t>
        </r>
        <r>
          <rPr>
            <sz val="8"/>
            <color indexed="81"/>
            <rFont val="Tahoma"/>
            <family val="2"/>
          </rPr>
          <t xml:space="preserve">
· Máx. por persona: 25 € a cargo de la ayuda UR.
· Se puede añadir un acompañante de la organización en cada comida.</t>
        </r>
      </text>
    </comment>
    <comment ref="E24" authorId="1" shapeId="0" xr:uid="{00000000-0006-0000-0000-000008000000}">
      <text>
        <r>
          <rPr>
            <b/>
            <sz val="8"/>
            <color indexed="81"/>
            <rFont val="Tahoma"/>
            <family val="2"/>
          </rPr>
          <t>sc:</t>
        </r>
        <r>
          <rPr>
            <sz val="8"/>
            <color indexed="81"/>
            <rFont val="Tahoma"/>
            <family val="2"/>
          </rPr>
          <t xml:space="preserve">
· Máx. por persona y noche: 85 € a cargo de la ayuda UR.</t>
        </r>
      </text>
    </comment>
    <comment ref="C26" authorId="2" shapeId="0" xr:uid="{00000000-0006-0000-0000-000009000000}">
      <text>
        <r>
          <rPr>
            <b/>
            <sz val="8"/>
            <color indexed="81"/>
            <rFont val="Tahoma"/>
            <family val="2"/>
          </rPr>
          <t>sc:</t>
        </r>
        <r>
          <rPr>
            <sz val="8"/>
            <color indexed="81"/>
            <rFont val="Tahoma"/>
            <family val="2"/>
          </rPr>
          <t xml:space="preserve">
· Este campo se rellena automáticamente desde el anexo II.a.
· Pinche en el campo para acceder al anexo.</t>
        </r>
      </text>
    </comment>
    <comment ref="C27" authorId="2" shapeId="0" xr:uid="{00000000-0006-0000-0000-00000A000000}">
      <text>
        <r>
          <rPr>
            <b/>
            <sz val="8"/>
            <color indexed="81"/>
            <rFont val="Tahoma"/>
            <family val="2"/>
          </rPr>
          <t>sc:</t>
        </r>
        <r>
          <rPr>
            <sz val="8"/>
            <color indexed="81"/>
            <rFont val="Tahoma"/>
            <family val="2"/>
          </rPr>
          <t xml:space="preserve">
· Este campo se rellena automáticamente desde el anexo II.a.
· Pinche en el campo para acceder al anexo.</t>
        </r>
      </text>
    </comment>
    <comment ref="C28" authorId="2" shapeId="0" xr:uid="{00000000-0006-0000-0000-00000B000000}">
      <text>
        <r>
          <rPr>
            <b/>
            <sz val="8"/>
            <color indexed="81"/>
            <rFont val="Tahoma"/>
            <family val="2"/>
          </rPr>
          <t>sc:</t>
        </r>
        <r>
          <rPr>
            <sz val="8"/>
            <color indexed="81"/>
            <rFont val="Tahoma"/>
            <family val="2"/>
          </rPr>
          <t xml:space="preserve">
· Este campo se rellena automáticamente desde el anexo II.a.
· Pinche en el campo para acceder al anexo.</t>
        </r>
      </text>
    </comment>
    <comment ref="A30" authorId="2" shapeId="0" xr:uid="{00000000-0006-0000-0000-00000C000000}">
      <text>
        <r>
          <rPr>
            <b/>
            <sz val="8"/>
            <color indexed="81"/>
            <rFont val="Tahoma"/>
            <family val="2"/>
          </rPr>
          <t>sc:</t>
        </r>
        <r>
          <rPr>
            <sz val="8"/>
            <color indexed="81"/>
            <rFont val="Tahoma"/>
            <family val="2"/>
          </rPr>
          <t xml:space="preserve">
Especificar concepto (carteles, trípticos, etc…)</t>
        </r>
      </text>
    </comment>
    <comment ref="E30" authorId="2" shapeId="0" xr:uid="{00000000-0006-0000-0000-00000D000000}">
      <text>
        <r>
          <rPr>
            <b/>
            <sz val="8"/>
            <color indexed="81"/>
            <rFont val="Tahoma"/>
            <family val="2"/>
          </rPr>
          <t>sc:</t>
        </r>
        <r>
          <rPr>
            <sz val="8"/>
            <color indexed="81"/>
            <rFont val="Tahoma"/>
            <family val="2"/>
          </rPr>
          <t xml:space="preserve">
Según presupuesto de imprenta</t>
        </r>
      </text>
    </comment>
    <comment ref="A34" authorId="2" shapeId="0" xr:uid="{00000000-0006-0000-0000-00000E000000}">
      <text>
        <r>
          <rPr>
            <b/>
            <sz val="8"/>
            <color indexed="81"/>
            <rFont val="Tahoma"/>
            <family val="2"/>
          </rPr>
          <t>sc:</t>
        </r>
        <r>
          <rPr>
            <sz val="8"/>
            <color indexed="81"/>
            <rFont val="Tahoma"/>
            <family val="2"/>
          </rPr>
          <t xml:space="preserve">
· Especificar claramente el concepto
· Se debe describir y justificar su necesidad en la memoria descriptiva
· La Comisión decidirá sobre su financiación de forma independiente</t>
        </r>
      </text>
    </comment>
    <comment ref="E34" authorId="2" shapeId="0" xr:uid="{00000000-0006-0000-0000-00000F000000}">
      <text>
        <r>
          <rPr>
            <b/>
            <sz val="8"/>
            <color indexed="81"/>
            <rFont val="Tahoma"/>
            <family val="2"/>
          </rPr>
          <t>sc:</t>
        </r>
        <r>
          <rPr>
            <sz val="8"/>
            <color indexed="81"/>
            <rFont val="Tahoma"/>
            <family val="2"/>
          </rPr>
          <t xml:space="preserve">
Coste total por ese concepto</t>
        </r>
      </text>
    </comment>
    <comment ref="A54" authorId="1" shapeId="0" xr:uid="{00000000-0006-0000-0000-000010000000}">
      <text>
        <r>
          <rPr>
            <b/>
            <sz val="8"/>
            <color indexed="81"/>
            <rFont val="Tahoma"/>
            <family val="2"/>
          </rPr>
          <t>sc:</t>
        </r>
        <r>
          <rPr>
            <sz val="8"/>
            <color indexed="81"/>
            <rFont val="Tahoma"/>
            <family val="2"/>
          </rPr>
          <t xml:space="preserve">
Puedes pinchar aquí para volver al Anexo II</t>
        </r>
      </text>
    </comment>
    <comment ref="E55" authorId="2" shapeId="0" xr:uid="{00000000-0006-0000-0000-000011000000}">
      <text>
        <r>
          <rPr>
            <b/>
            <sz val="8"/>
            <color indexed="81"/>
            <rFont val="Tahoma"/>
            <family val="2"/>
          </rPr>
          <t>sc:</t>
        </r>
        <r>
          <rPr>
            <sz val="8"/>
            <color indexed="81"/>
            <rFont val="Tahoma"/>
            <family val="2"/>
          </rPr>
          <t xml:space="preserve">
Indicar la distancia en kilómetros, que deben corresponder a las distancias oficiales.</t>
        </r>
      </text>
    </comment>
    <comment ref="A65" authorId="1" shapeId="0" xr:uid="{00000000-0006-0000-0000-000012000000}">
      <text>
        <r>
          <rPr>
            <b/>
            <sz val="8"/>
            <color indexed="81"/>
            <rFont val="Tahoma"/>
            <family val="2"/>
          </rPr>
          <t>sc:</t>
        </r>
        <r>
          <rPr>
            <sz val="8"/>
            <color indexed="81"/>
            <rFont val="Tahoma"/>
            <family val="2"/>
          </rPr>
          <t xml:space="preserve">
Puedes pinchar aquí para volver al Anexo II</t>
        </r>
      </text>
    </comment>
    <comment ref="E66" authorId="2" shapeId="0" xr:uid="{00000000-0006-0000-0000-000013000000}">
      <text>
        <r>
          <rPr>
            <b/>
            <sz val="8"/>
            <color indexed="81"/>
            <rFont val="Tahoma"/>
            <family val="2"/>
          </rPr>
          <t>sc:</t>
        </r>
        <r>
          <rPr>
            <sz val="8"/>
            <color indexed="81"/>
            <rFont val="Tahoma"/>
            <family val="2"/>
          </rPr>
          <t xml:space="preserve">
Indicar número de viajes.</t>
        </r>
      </text>
    </comment>
    <comment ref="H66" authorId="2" shapeId="0" xr:uid="{00000000-0006-0000-0000-000014000000}">
      <text>
        <r>
          <rPr>
            <b/>
            <sz val="8"/>
            <color indexed="81"/>
            <rFont val="Tahoma"/>
            <family val="2"/>
          </rPr>
          <t>sc:</t>
        </r>
        <r>
          <rPr>
            <sz val="8"/>
            <color indexed="81"/>
            <rFont val="Tahoma"/>
            <family val="2"/>
          </rPr>
          <t xml:space="preserve">
Precio del peaje.</t>
        </r>
      </text>
    </comment>
    <comment ref="A76" authorId="1" shapeId="0" xr:uid="{00000000-0006-0000-0000-000015000000}">
      <text>
        <r>
          <rPr>
            <b/>
            <sz val="8"/>
            <color indexed="81"/>
            <rFont val="Tahoma"/>
            <family val="2"/>
          </rPr>
          <t>sc:</t>
        </r>
        <r>
          <rPr>
            <sz val="8"/>
            <color indexed="81"/>
            <rFont val="Tahoma"/>
            <family val="2"/>
          </rPr>
          <t xml:space="preserve">
Puedes pinchar aquí para volver al Anexo II</t>
        </r>
      </text>
    </comment>
    <comment ref="F77" authorId="2" shapeId="0" xr:uid="{00000000-0006-0000-0000-000016000000}">
      <text>
        <r>
          <rPr>
            <b/>
            <sz val="8"/>
            <color indexed="81"/>
            <rFont val="Tahoma"/>
            <family val="2"/>
          </rPr>
          <t>sc:</t>
        </r>
        <r>
          <rPr>
            <sz val="8"/>
            <color indexed="81"/>
            <rFont val="Tahoma"/>
            <family val="2"/>
          </rPr>
          <t xml:space="preserve">
Indicar medio de transporte: 
avión, tren, autobús, taxi, etc...</t>
        </r>
      </text>
    </comment>
    <comment ref="J77" authorId="2" shapeId="0" xr:uid="{00000000-0006-0000-0000-000017000000}">
      <text>
        <r>
          <rPr>
            <b/>
            <sz val="8"/>
            <color indexed="81"/>
            <rFont val="Tahoma"/>
            <family val="2"/>
          </rPr>
          <t>sc:</t>
        </r>
        <r>
          <rPr>
            <sz val="8"/>
            <color indexed="81"/>
            <rFont val="Tahoma"/>
            <family val="2"/>
          </rPr>
          <t xml:space="preserve">
Precio de los billetes (ida y vuelta)</t>
        </r>
      </text>
    </comment>
  </commentList>
</comments>
</file>

<file path=xl/sharedStrings.xml><?xml version="1.0" encoding="utf-8"?>
<sst xmlns="http://schemas.openxmlformats.org/spreadsheetml/2006/main" count="332" uniqueCount="62">
  <si>
    <t>x</t>
  </si>
  <si>
    <t>€</t>
  </si>
  <si>
    <t>Kilometraje</t>
  </si>
  <si>
    <t>Autopista</t>
  </si>
  <si>
    <t>Transporte público</t>
  </si>
  <si>
    <t>RESUMEN</t>
  </si>
  <si>
    <t>Ingresos</t>
  </si>
  <si>
    <t>Gastos</t>
  </si>
  <si>
    <t>=</t>
  </si>
  <si>
    <t>Conferenciantes Externos</t>
  </si>
  <si>
    <t>Conferenciantes de la UR</t>
  </si>
  <si>
    <t>TOTAL GASTOS</t>
  </si>
  <si>
    <t>TOTAL INGRESOS</t>
  </si>
  <si>
    <t>AYUDA SOLICITADA</t>
  </si>
  <si>
    <t>TÍTULO DE LA ACTIVIDAD</t>
  </si>
  <si>
    <t>Origen:</t>
  </si>
  <si>
    <t>Tramo:</t>
  </si>
  <si>
    <t>TOTAL GASTOS DE LOCOMOCIÓN</t>
  </si>
  <si>
    <t>GASTOS DE LOCOMOCIÓN</t>
  </si>
  <si>
    <t>Financ. externa</t>
  </si>
  <si>
    <t>Ayuda UR</t>
  </si>
  <si>
    <t>Cantidad</t>
  </si>
  <si>
    <t>Nº de comidas</t>
  </si>
  <si>
    <t>Nº de noches</t>
  </si>
  <si>
    <t>Kilometraje (nº de kms)</t>
  </si>
  <si>
    <t>Peajes de Autopista</t>
  </si>
  <si>
    <t>Importe</t>
  </si>
  <si>
    <t>Precio</t>
  </si>
  <si>
    <t>a</t>
  </si>
  <si>
    <t>Participantes Mesa Redonda Externos</t>
  </si>
  <si>
    <t>Participantes Mesa Redonda de la UR</t>
  </si>
  <si>
    <t>Financiación externa (especificar)</t>
  </si>
  <si>
    <t>a) Personal</t>
  </si>
  <si>
    <t>b) Manutención</t>
  </si>
  <si>
    <t>c) Alojamiento</t>
  </si>
  <si>
    <t>e) Publicidad externa (imprenta)</t>
  </si>
  <si>
    <t>d) Locomoción</t>
  </si>
  <si>
    <t>f) Otros gastos (especificar)</t>
  </si>
  <si>
    <t>TOTAL</t>
  </si>
  <si>
    <t>Cuotas de Inscripción</t>
  </si>
  <si>
    <t>(estimación prevista)</t>
  </si>
  <si>
    <t>Firmado:</t>
  </si>
  <si>
    <t>(ida y vuelta)</t>
  </si>
  <si>
    <t>Indicar medio de transporte:</t>
  </si>
  <si>
    <t>Nº de viajes:</t>
  </si>
  <si>
    <t>VARIABLES:</t>
  </si>
  <si>
    <t>Máx. Conferenciantes Externos</t>
  </si>
  <si>
    <t>Máx. Conferenciantes UR</t>
  </si>
  <si>
    <t>Máx. Mesa Redonda Externos</t>
  </si>
  <si>
    <t>Máx. Mesa Redonda UR</t>
  </si>
  <si>
    <t>Máx. Manutención</t>
  </si>
  <si>
    <t>Máx. Alojamiento</t>
  </si>
  <si>
    <t>Precio km. Locomoción</t>
  </si>
  <si>
    <t>Máx. a solicitar</t>
  </si>
  <si>
    <t>Modificar comentario</t>
  </si>
  <si>
    <t>Totales</t>
  </si>
  <si>
    <t>AYUDAS PARA LA REALIZACIÓN DE ACTIVIDADES CULTURALES</t>
  </si>
  <si>
    <t>ANEXO II: PROPUESTA ECONÓMICA</t>
  </si>
  <si>
    <t>ANEXO II.a: PROPUESTA ECONÓMICA - GASTOS DE LOCOMOCIÓN DETALLADOS</t>
  </si>
  <si>
    <r>
      <t>INGRESOS</t>
    </r>
    <r>
      <rPr>
        <sz val="9"/>
        <rFont val="Arial"/>
        <family val="2"/>
      </rPr>
      <t xml:space="preserve"> (Base. 10.1)</t>
    </r>
  </si>
  <si>
    <r>
      <t>GASTOS</t>
    </r>
    <r>
      <rPr>
        <sz val="9"/>
        <rFont val="Arial"/>
        <family val="2"/>
      </rPr>
      <t xml:space="preserve"> (Base 10.2)</t>
    </r>
  </si>
  <si>
    <t>Convocatoria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</si>
</sst>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Logroño, &quot;\ d\ &quot;de&quot;\ mmmm\ &quot;de&quot;\ yyyy"/>
    <numFmt numFmtId="165" formatCode="#,##0.00_ ;[Red]\-#,##0.00\ "/>
    <numFmt numFmtId="166" formatCode="0_ ;[Red]\-0\ "/>
  </numFmts>
  <fonts count="23" x14ac:knownFonts="1">
    <font>
      <sz val="10"/>
      <name val="Arial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indexed="12"/>
      <name val="Arial Narrow"/>
      <family val="2"/>
    </font>
    <font>
      <b/>
      <sz val="8"/>
      <name val="Arial"/>
      <family val="2"/>
    </font>
    <font>
      <b/>
      <sz val="10"/>
      <color indexed="9"/>
      <name val="Arial Narrow"/>
      <family val="2"/>
    </font>
    <font>
      <b/>
      <sz val="9"/>
      <color indexed="9"/>
      <name val="Arial Narrow"/>
      <family val="2"/>
    </font>
    <font>
      <sz val="8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6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64"/>
      </top>
      <bottom style="thin">
        <color indexed="64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/>
      <bottom style="thin">
        <color indexed="55"/>
      </bottom>
      <diagonal/>
    </border>
    <border>
      <left/>
      <right style="medium">
        <color indexed="23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55"/>
      </right>
      <top/>
      <bottom style="medium">
        <color indexed="23"/>
      </bottom>
      <diagonal/>
    </border>
    <border>
      <left style="thin">
        <color indexed="55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3">
    <xf numFmtId="0" fontId="0" fillId="0" borderId="0" xfId="0"/>
    <xf numFmtId="4" fontId="18" fillId="0" borderId="0" xfId="0" applyNumberFormat="1" applyFont="1" applyBorder="1" applyAlignment="1" applyProtection="1">
      <alignment horizontal="right"/>
      <protection hidden="1"/>
    </xf>
    <xf numFmtId="0" fontId="11" fillId="0" borderId="0" xfId="0" applyFont="1" applyAlignment="1" applyProtection="1">
      <protection hidden="1"/>
    </xf>
    <xf numFmtId="0" fontId="9" fillId="0" borderId="0" xfId="0" applyFont="1" applyProtection="1">
      <protection hidden="1"/>
    </xf>
    <xf numFmtId="0" fontId="6" fillId="0" borderId="0" xfId="0" applyFont="1" applyAlignme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Alignment="1" applyProtection="1">
      <alignment horizontal="center"/>
      <protection hidden="1"/>
    </xf>
    <xf numFmtId="0" fontId="3" fillId="2" borderId="1" xfId="0" applyFont="1" applyFill="1" applyBorder="1" applyAlignment="1" applyProtection="1">
      <protection hidden="1"/>
    </xf>
    <xf numFmtId="0" fontId="3" fillId="2" borderId="2" xfId="0" applyFont="1" applyFill="1" applyBorder="1" applyAlignment="1" applyProtection="1">
      <protection hidden="1"/>
    </xf>
    <xf numFmtId="0" fontId="3" fillId="2" borderId="3" xfId="0" applyFont="1" applyFill="1" applyBorder="1" applyAlignment="1" applyProtection="1">
      <protection hidden="1"/>
    </xf>
    <xf numFmtId="0" fontId="6" fillId="0" borderId="0" xfId="0" applyFont="1" applyAlignment="1" applyProtection="1">
      <alignment horizontal="left"/>
      <protection hidden="1"/>
    </xf>
    <xf numFmtId="0" fontId="16" fillId="3" borderId="4" xfId="0" applyFont="1" applyFill="1" applyBorder="1" applyProtection="1">
      <protection hidden="1"/>
    </xf>
    <xf numFmtId="0" fontId="16" fillId="3" borderId="5" xfId="0" applyFont="1" applyFill="1" applyBorder="1" applyProtection="1">
      <protection hidden="1"/>
    </xf>
    <xf numFmtId="0" fontId="5" fillId="3" borderId="5" xfId="0" applyFont="1" applyFill="1" applyBorder="1" applyProtection="1">
      <protection hidden="1"/>
    </xf>
    <xf numFmtId="0" fontId="5" fillId="3" borderId="5" xfId="0" applyFont="1" applyFill="1" applyBorder="1" applyAlignment="1" applyProtection="1">
      <alignment horizontal="left"/>
      <protection hidden="1"/>
    </xf>
    <xf numFmtId="0" fontId="5" fillId="3" borderId="5" xfId="0" applyFont="1" applyFill="1" applyBorder="1" applyAlignment="1" applyProtection="1">
      <alignment horizontal="center"/>
      <protection hidden="1"/>
    </xf>
    <xf numFmtId="0" fontId="5" fillId="3" borderId="6" xfId="0" applyFont="1" applyFill="1" applyBorder="1" applyAlignment="1" applyProtection="1">
      <alignment horizontal="center"/>
      <protection hidden="1"/>
    </xf>
    <xf numFmtId="0" fontId="0" fillId="0" borderId="7" xfId="0" applyBorder="1" applyProtection="1">
      <protection hidden="1"/>
    </xf>
    <xf numFmtId="0" fontId="0" fillId="0" borderId="7" xfId="0" applyBorder="1" applyAlignment="1" applyProtection="1">
      <alignment horizontal="left"/>
      <protection hidden="1"/>
    </xf>
    <xf numFmtId="0" fontId="0" fillId="0" borderId="7" xfId="0" applyBorder="1" applyAlignment="1" applyProtection="1">
      <alignment horizontal="center"/>
      <protection hidden="1"/>
    </xf>
    <xf numFmtId="0" fontId="19" fillId="2" borderId="2" xfId="0" applyFont="1" applyFill="1" applyBorder="1" applyProtection="1">
      <protection hidden="1"/>
    </xf>
    <xf numFmtId="0" fontId="19" fillId="2" borderId="2" xfId="0" applyFont="1" applyFill="1" applyBorder="1" applyAlignment="1" applyProtection="1">
      <alignment horizontal="right"/>
      <protection hidden="1"/>
    </xf>
    <xf numFmtId="0" fontId="19" fillId="2" borderId="2" xfId="0" applyFont="1" applyFill="1" applyBorder="1" applyAlignment="1" applyProtection="1">
      <alignment horizontal="center"/>
      <protection hidden="1"/>
    </xf>
    <xf numFmtId="0" fontId="19" fillId="2" borderId="8" xfId="0" applyFont="1" applyFill="1" applyBorder="1" applyAlignment="1" applyProtection="1">
      <alignment horizontal="center"/>
      <protection hidden="1"/>
    </xf>
    <xf numFmtId="0" fontId="15" fillId="0" borderId="4" xfId="0" applyFont="1" applyBorder="1" applyAlignment="1" applyProtection="1">
      <alignment horizontal="center"/>
      <protection locked="0" hidden="1"/>
    </xf>
    <xf numFmtId="0" fontId="13" fillId="0" borderId="5" xfId="0" applyFont="1" applyBorder="1" applyAlignment="1" applyProtection="1">
      <alignment horizontal="center"/>
      <protection hidden="1"/>
    </xf>
    <xf numFmtId="0" fontId="15" fillId="0" borderId="5" xfId="0" applyFont="1" applyBorder="1" applyProtection="1">
      <protection locked="0" hidden="1"/>
    </xf>
    <xf numFmtId="0" fontId="13" fillId="0" borderId="5" xfId="0" applyFont="1" applyBorder="1" applyAlignment="1" applyProtection="1">
      <alignment horizontal="left"/>
      <protection hidden="1"/>
    </xf>
    <xf numFmtId="0" fontId="15" fillId="0" borderId="5" xfId="0" applyFont="1" applyBorder="1" applyAlignment="1" applyProtection="1">
      <protection hidden="1"/>
    </xf>
    <xf numFmtId="0" fontId="13" fillId="0" borderId="6" xfId="0" applyFont="1" applyBorder="1" applyAlignment="1" applyProtection="1">
      <alignment horizontal="center"/>
      <protection hidden="1"/>
    </xf>
    <xf numFmtId="4" fontId="13" fillId="0" borderId="5" xfId="0" applyNumberFormat="1" applyFont="1" applyBorder="1" applyAlignment="1" applyProtection="1">
      <alignment horizontal="right"/>
      <protection hidden="1"/>
    </xf>
    <xf numFmtId="4" fontId="13" fillId="3" borderId="5" xfId="0" applyNumberFormat="1" applyFont="1" applyFill="1" applyBorder="1" applyAlignment="1" applyProtection="1">
      <alignment horizontal="right"/>
      <protection hidden="1"/>
    </xf>
    <xf numFmtId="0" fontId="13" fillId="3" borderId="6" xfId="0" applyFont="1" applyFill="1" applyBorder="1" applyAlignment="1" applyProtection="1">
      <alignment horizontal="center"/>
      <protection hidden="1"/>
    </xf>
    <xf numFmtId="165" fontId="0" fillId="0" borderId="0" xfId="0" applyNumberFormat="1" applyProtection="1">
      <protection hidden="1"/>
    </xf>
    <xf numFmtId="0" fontId="19" fillId="0" borderId="0" xfId="0" applyFont="1" applyProtection="1">
      <protection hidden="1"/>
    </xf>
    <xf numFmtId="0" fontId="15" fillId="0" borderId="9" xfId="0" applyFont="1" applyBorder="1" applyAlignment="1" applyProtection="1">
      <alignment horizontal="left"/>
      <protection locked="0" hidden="1"/>
    </xf>
    <xf numFmtId="4" fontId="15" fillId="3" borderId="10" xfId="0" applyNumberFormat="1" applyFont="1" applyFill="1" applyBorder="1" applyAlignment="1" applyProtection="1">
      <alignment horizontal="right"/>
      <protection hidden="1"/>
    </xf>
    <xf numFmtId="0" fontId="13" fillId="3" borderId="9" xfId="0" applyFont="1" applyFill="1" applyBorder="1" applyAlignment="1" applyProtection="1">
      <alignment horizontal="center"/>
      <protection hidden="1"/>
    </xf>
    <xf numFmtId="4" fontId="15" fillId="0" borderId="11" xfId="0" applyNumberFormat="1" applyFont="1" applyBorder="1" applyAlignment="1" applyProtection="1">
      <alignment horizontal="right"/>
      <protection locked="0" hidden="1"/>
    </xf>
    <xf numFmtId="0" fontId="13" fillId="0" borderId="9" xfId="0" applyFont="1" applyBorder="1" applyAlignment="1" applyProtection="1">
      <alignment horizontal="center"/>
      <protection hidden="1"/>
    </xf>
    <xf numFmtId="4" fontId="15" fillId="3" borderId="0" xfId="0" applyNumberFormat="1" applyFont="1" applyFill="1" applyBorder="1" applyAlignment="1" applyProtection="1">
      <alignment horizontal="right"/>
      <protection hidden="1"/>
    </xf>
    <xf numFmtId="0" fontId="13" fillId="3" borderId="12" xfId="0" applyFont="1" applyFill="1" applyBorder="1" applyAlignment="1" applyProtection="1">
      <alignment horizontal="center"/>
      <protection hidden="1"/>
    </xf>
    <xf numFmtId="4" fontId="15" fillId="0" borderId="0" xfId="0" applyNumberFormat="1" applyFont="1" applyBorder="1" applyAlignment="1" applyProtection="1">
      <alignment horizontal="right"/>
      <protection locked="0" hidden="1"/>
    </xf>
    <xf numFmtId="0" fontId="13" fillId="0" borderId="12" xfId="0" applyFont="1" applyBorder="1" applyAlignment="1" applyProtection="1">
      <alignment horizontal="center"/>
      <protection hidden="1"/>
    </xf>
    <xf numFmtId="0" fontId="18" fillId="2" borderId="11" xfId="0" applyFont="1" applyFill="1" applyBorder="1" applyAlignment="1" applyProtection="1">
      <protection hidden="1"/>
    </xf>
    <xf numFmtId="0" fontId="18" fillId="2" borderId="11" xfId="0" applyFont="1" applyFill="1" applyBorder="1" applyAlignment="1" applyProtection="1">
      <alignment horizontal="right"/>
      <protection hidden="1"/>
    </xf>
    <xf numFmtId="4" fontId="14" fillId="0" borderId="13" xfId="0" applyNumberFormat="1" applyFont="1" applyBorder="1" applyAlignment="1" applyProtection="1">
      <alignment horizontal="right"/>
      <protection hidden="1"/>
    </xf>
    <xf numFmtId="0" fontId="14" fillId="0" borderId="14" xfId="0" applyFont="1" applyBorder="1" applyAlignment="1" applyProtection="1">
      <alignment horizontal="center"/>
      <protection hidden="1"/>
    </xf>
    <xf numFmtId="0" fontId="13" fillId="0" borderId="0" xfId="0" applyFont="1" applyProtection="1">
      <protection hidden="1"/>
    </xf>
    <xf numFmtId="0" fontId="20" fillId="2" borderId="1" xfId="0" applyFont="1" applyFill="1" applyBorder="1" applyProtection="1">
      <protection hidden="1"/>
    </xf>
    <xf numFmtId="0" fontId="20" fillId="2" borderId="2" xfId="0" applyFont="1" applyFill="1" applyBorder="1" applyProtection="1">
      <protection hidden="1"/>
    </xf>
    <xf numFmtId="0" fontId="19" fillId="3" borderId="5" xfId="0" applyFont="1" applyFill="1" applyBorder="1" applyAlignment="1" applyProtection="1">
      <alignment horizontal="center"/>
      <protection hidden="1"/>
    </xf>
    <xf numFmtId="0" fontId="19" fillId="3" borderId="5" xfId="0" applyFont="1" applyFill="1" applyBorder="1" applyAlignment="1" applyProtection="1">
      <alignment horizontal="right"/>
      <protection hidden="1"/>
    </xf>
    <xf numFmtId="0" fontId="19" fillId="3" borderId="6" xfId="0" applyFont="1" applyFill="1" applyBorder="1" applyAlignment="1" applyProtection="1">
      <alignment horizontal="center"/>
      <protection hidden="1"/>
    </xf>
    <xf numFmtId="0" fontId="13" fillId="0" borderId="10" xfId="0" applyFont="1" applyBorder="1" applyAlignment="1" applyProtection="1">
      <alignment horizontal="left"/>
      <protection hidden="1"/>
    </xf>
    <xf numFmtId="0" fontId="15" fillId="0" borderId="11" xfId="0" applyFont="1" applyBorder="1" applyAlignment="1" applyProtection="1">
      <alignment horizontal="right" indent="1"/>
      <protection locked="0" hidden="1"/>
    </xf>
    <xf numFmtId="0" fontId="13" fillId="0" borderId="11" xfId="0" applyFont="1" applyBorder="1" applyAlignment="1" applyProtection="1">
      <alignment horizontal="center"/>
      <protection hidden="1"/>
    </xf>
    <xf numFmtId="165" fontId="15" fillId="0" borderId="11" xfId="0" applyNumberFormat="1" applyFont="1" applyBorder="1" applyProtection="1">
      <protection locked="0" hidden="1"/>
    </xf>
    <xf numFmtId="0" fontId="13" fillId="0" borderId="9" xfId="0" quotePrefix="1" applyFont="1" applyBorder="1" applyAlignment="1" applyProtection="1">
      <alignment horizontal="center"/>
      <protection hidden="1"/>
    </xf>
    <xf numFmtId="165" fontId="13" fillId="0" borderId="11" xfId="0" applyNumberFormat="1" applyFont="1" applyBorder="1" applyProtection="1">
      <protection hidden="1"/>
    </xf>
    <xf numFmtId="165" fontId="15" fillId="0" borderId="11" xfId="0" applyNumberFormat="1" applyFont="1" applyBorder="1" applyAlignment="1" applyProtection="1">
      <alignment horizontal="right"/>
      <protection locked="0" hidden="1"/>
    </xf>
    <xf numFmtId="165" fontId="15" fillId="0" borderId="7" xfId="0" applyNumberFormat="1" applyFont="1" applyBorder="1" applyAlignment="1" applyProtection="1">
      <alignment horizontal="right"/>
      <protection locked="0" hidden="1"/>
    </xf>
    <xf numFmtId="0" fontId="13" fillId="0" borderId="11" xfId="0" quotePrefix="1" applyFont="1" applyBorder="1" applyAlignment="1" applyProtection="1">
      <alignment horizontal="center"/>
      <protection hidden="1"/>
    </xf>
    <xf numFmtId="165" fontId="13" fillId="0" borderId="10" xfId="0" applyNumberFormat="1" applyFont="1" applyBorder="1" applyProtection="1">
      <protection hidden="1"/>
    </xf>
    <xf numFmtId="0" fontId="19" fillId="3" borderId="0" xfId="0" applyFont="1" applyFill="1" applyBorder="1" applyAlignment="1" applyProtection="1">
      <alignment horizontal="center"/>
      <protection hidden="1"/>
    </xf>
    <xf numFmtId="0" fontId="19" fillId="3" borderId="0" xfId="0" applyFont="1" applyFill="1" applyBorder="1" applyAlignment="1" applyProtection="1">
      <alignment horizontal="right"/>
      <protection hidden="1"/>
    </xf>
    <xf numFmtId="0" fontId="19" fillId="3" borderId="12" xfId="0" applyFont="1" applyFill="1" applyBorder="1" applyAlignment="1" applyProtection="1">
      <alignment horizontal="center"/>
      <protection hidden="1"/>
    </xf>
    <xf numFmtId="165" fontId="15" fillId="0" borderId="10" xfId="0" applyNumberFormat="1" applyFont="1" applyBorder="1" applyAlignment="1" applyProtection="1">
      <alignment horizontal="right"/>
      <protection locked="0" hidden="1"/>
    </xf>
    <xf numFmtId="0" fontId="19" fillId="3" borderId="11" xfId="0" applyFont="1" applyFill="1" applyBorder="1" applyAlignment="1" applyProtection="1">
      <alignment horizontal="center"/>
      <protection hidden="1"/>
    </xf>
    <xf numFmtId="0" fontId="19" fillId="3" borderId="11" xfId="0" applyFont="1" applyFill="1" applyBorder="1" applyAlignment="1" applyProtection="1">
      <alignment horizontal="right"/>
      <protection hidden="1"/>
    </xf>
    <xf numFmtId="0" fontId="19" fillId="3" borderId="9" xfId="0" applyFont="1" applyFill="1" applyBorder="1" applyAlignment="1" applyProtection="1">
      <alignment horizontal="center"/>
      <protection hidden="1"/>
    </xf>
    <xf numFmtId="165" fontId="13" fillId="0" borderId="0" xfId="0" applyNumberFormat="1" applyFont="1" applyBorder="1" applyProtection="1">
      <protection hidden="1"/>
    </xf>
    <xf numFmtId="165" fontId="15" fillId="0" borderId="0" xfId="0" applyNumberFormat="1" applyFont="1" applyBorder="1" applyAlignment="1" applyProtection="1">
      <alignment horizontal="right"/>
      <protection locked="0" hidden="1"/>
    </xf>
    <xf numFmtId="0" fontId="18" fillId="2" borderId="5" xfId="0" applyFont="1" applyFill="1" applyBorder="1" applyAlignment="1" applyProtection="1">
      <protection hidden="1"/>
    </xf>
    <xf numFmtId="0" fontId="18" fillId="2" borderId="15" xfId="0" applyFont="1" applyFill="1" applyBorder="1" applyAlignment="1" applyProtection="1">
      <protection hidden="1"/>
    </xf>
    <xf numFmtId="165" fontId="13" fillId="0" borderId="13" xfId="0" applyNumberFormat="1" applyFont="1" applyBorder="1" applyAlignment="1" applyProtection="1">
      <alignment horizontal="right"/>
      <protection hidden="1"/>
    </xf>
    <xf numFmtId="165" fontId="14" fillId="0" borderId="13" xfId="0" applyNumberFormat="1" applyFont="1" applyBorder="1" applyAlignment="1" applyProtection="1">
      <alignment horizontal="right"/>
      <protection hidden="1"/>
    </xf>
    <xf numFmtId="0" fontId="13" fillId="0" borderId="5" xfId="0" applyFont="1" applyBorder="1" applyAlignment="1" applyProtection="1">
      <protection hidden="1"/>
    </xf>
    <xf numFmtId="0" fontId="13" fillId="0" borderId="6" xfId="0" applyFont="1" applyBorder="1" applyAlignment="1" applyProtection="1">
      <protection hidden="1"/>
    </xf>
    <xf numFmtId="4" fontId="13" fillId="0" borderId="4" xfId="0" applyNumberFormat="1" applyFont="1" applyBorder="1" applyAlignment="1" applyProtection="1">
      <alignment horizontal="right"/>
      <protection hidden="1"/>
    </xf>
    <xf numFmtId="0" fontId="13" fillId="0" borderId="11" xfId="0" applyFont="1" applyBorder="1" applyAlignment="1" applyProtection="1">
      <protection hidden="1"/>
    </xf>
    <xf numFmtId="0" fontId="13" fillId="0" borderId="9" xfId="0" applyFont="1" applyBorder="1" applyAlignment="1" applyProtection="1">
      <protection hidden="1"/>
    </xf>
    <xf numFmtId="4" fontId="13" fillId="0" borderId="0" xfId="0" applyNumberFormat="1" applyFont="1" applyBorder="1" applyAlignment="1" applyProtection="1">
      <alignment horizontal="right"/>
      <protection hidden="1"/>
    </xf>
    <xf numFmtId="4" fontId="13" fillId="0" borderId="10" xfId="0" applyNumberFormat="1" applyFont="1" applyBorder="1" applyAlignment="1" applyProtection="1">
      <alignment horizontal="right"/>
      <protection hidden="1"/>
    </xf>
    <xf numFmtId="4" fontId="13" fillId="0" borderId="11" xfId="0" applyNumberFormat="1" applyFont="1" applyBorder="1" applyAlignment="1" applyProtection="1">
      <alignment horizontal="right"/>
      <protection hidden="1"/>
    </xf>
    <xf numFmtId="0" fontId="17" fillId="2" borderId="11" xfId="0" applyFont="1" applyFill="1" applyBorder="1" applyAlignment="1" applyProtection="1">
      <protection hidden="1"/>
    </xf>
    <xf numFmtId="0" fontId="17" fillId="2" borderId="16" xfId="0" applyFont="1" applyFill="1" applyBorder="1" applyAlignment="1" applyProtection="1">
      <protection hidden="1"/>
    </xf>
    <xf numFmtId="0" fontId="13" fillId="0" borderId="14" xfId="0" applyFont="1" applyBorder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center"/>
      <protection hidden="1"/>
    </xf>
    <xf numFmtId="4" fontId="14" fillId="0" borderId="0" xfId="0" applyNumberFormat="1" applyFont="1" applyBorder="1" applyAlignment="1" applyProtection="1">
      <alignment horizontal="right"/>
      <protection hidden="1"/>
    </xf>
    <xf numFmtId="0" fontId="13" fillId="0" borderId="0" xfId="0" applyFont="1" applyBorder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164" fontId="13" fillId="0" borderId="0" xfId="0" applyNumberFormat="1" applyFont="1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164" fontId="6" fillId="0" borderId="0" xfId="0" applyNumberFormat="1" applyFont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0" fontId="9" fillId="0" borderId="0" xfId="0" applyFont="1" applyBorder="1" applyProtection="1">
      <protection hidden="1"/>
    </xf>
    <xf numFmtId="4" fontId="14" fillId="0" borderId="4" xfId="0" applyNumberFormat="1" applyFont="1" applyBorder="1" applyProtection="1">
      <protection hidden="1"/>
    </xf>
    <xf numFmtId="0" fontId="14" fillId="0" borderId="6" xfId="0" applyFont="1" applyBorder="1" applyAlignment="1" applyProtection="1">
      <alignment horizontal="center"/>
      <protection hidden="1"/>
    </xf>
    <xf numFmtId="0" fontId="19" fillId="0" borderId="11" xfId="0" applyFont="1" applyBorder="1" applyProtection="1">
      <protection hidden="1"/>
    </xf>
    <xf numFmtId="0" fontId="13" fillId="0" borderId="11" xfId="0" applyFont="1" applyBorder="1" applyProtection="1">
      <protection hidden="1"/>
    </xf>
    <xf numFmtId="166" fontId="15" fillId="0" borderId="11" xfId="0" applyNumberFormat="1" applyFont="1" applyBorder="1" applyProtection="1">
      <protection locked="0" hidden="1"/>
    </xf>
    <xf numFmtId="0" fontId="13" fillId="0" borderId="11" xfId="0" applyFont="1" applyBorder="1" applyAlignment="1" applyProtection="1">
      <alignment horizontal="left"/>
      <protection hidden="1"/>
    </xf>
    <xf numFmtId="0" fontId="13" fillId="3" borderId="11" xfId="0" applyFont="1" applyFill="1" applyBorder="1" applyProtection="1">
      <protection hidden="1"/>
    </xf>
    <xf numFmtId="4" fontId="14" fillId="0" borderId="5" xfId="0" applyNumberFormat="1" applyFont="1" applyBorder="1" applyProtection="1">
      <protection hidden="1"/>
    </xf>
    <xf numFmtId="0" fontId="19" fillId="0" borderId="5" xfId="0" applyFont="1" applyBorder="1" applyProtection="1">
      <protection hidden="1"/>
    </xf>
    <xf numFmtId="0" fontId="13" fillId="0" borderId="5" xfId="0" applyFont="1" applyBorder="1" applyProtection="1">
      <protection hidden="1"/>
    </xf>
    <xf numFmtId="166" fontId="15" fillId="0" borderId="5" xfId="0" applyNumberFormat="1" applyFont="1" applyBorder="1" applyProtection="1">
      <protection locked="0" hidden="1"/>
    </xf>
    <xf numFmtId="165" fontId="15" fillId="0" borderId="5" xfId="0" applyNumberFormat="1" applyFont="1" applyBorder="1" applyProtection="1">
      <protection locked="0" hidden="1"/>
    </xf>
    <xf numFmtId="0" fontId="13" fillId="0" borderId="5" xfId="0" quotePrefix="1" applyFont="1" applyBorder="1" applyAlignment="1" applyProtection="1">
      <alignment horizontal="center"/>
      <protection hidden="1"/>
    </xf>
    <xf numFmtId="165" fontId="13" fillId="0" borderId="5" xfId="0" applyNumberFormat="1" applyFont="1" applyBorder="1" applyProtection="1">
      <protection hidden="1"/>
    </xf>
    <xf numFmtId="0" fontId="13" fillId="3" borderId="5" xfId="0" applyFont="1" applyFill="1" applyBorder="1" applyProtection="1">
      <protection hidden="1"/>
    </xf>
    <xf numFmtId="0" fontId="13" fillId="0" borderId="4" xfId="0" applyFont="1" applyBorder="1" applyAlignment="1" applyProtection="1">
      <alignment horizontal="left"/>
      <protection hidden="1"/>
    </xf>
    <xf numFmtId="0" fontId="13" fillId="3" borderId="17" xfId="0" applyFont="1" applyFill="1" applyBorder="1" applyProtection="1">
      <protection hidden="1"/>
    </xf>
    <xf numFmtId="0" fontId="13" fillId="3" borderId="18" xfId="0" applyFont="1" applyFill="1" applyBorder="1" applyAlignment="1" applyProtection="1">
      <alignment horizontal="center"/>
      <protection hidden="1"/>
    </xf>
    <xf numFmtId="0" fontId="20" fillId="2" borderId="10" xfId="0" applyFont="1" applyFill="1" applyBorder="1" applyAlignment="1" applyProtection="1">
      <protection hidden="1"/>
    </xf>
    <xf numFmtId="0" fontId="20" fillId="2" borderId="11" xfId="0" applyFont="1" applyFill="1" applyBorder="1" applyAlignment="1" applyProtection="1">
      <protection hidden="1"/>
    </xf>
    <xf numFmtId="164" fontId="13" fillId="0" borderId="7" xfId="0" applyNumberFormat="1" applyFont="1" applyBorder="1" applyAlignment="1" applyProtection="1">
      <protection hidden="1"/>
    </xf>
    <xf numFmtId="0" fontId="4" fillId="0" borderId="11" xfId="1" applyBorder="1" applyAlignment="1" applyProtection="1">
      <protection hidden="1"/>
    </xf>
    <xf numFmtId="0" fontId="3" fillId="0" borderId="0" xfId="0" applyFont="1" applyAlignment="1" applyProtection="1">
      <protection hidden="1"/>
    </xf>
    <xf numFmtId="165" fontId="15" fillId="0" borderId="5" xfId="0" applyNumberFormat="1" applyFont="1" applyBorder="1" applyAlignment="1" applyProtection="1">
      <alignment horizontal="left"/>
      <protection locked="0" hidden="1"/>
    </xf>
    <xf numFmtId="0" fontId="7" fillId="3" borderId="4" xfId="0" applyFont="1" applyFill="1" applyBorder="1" applyAlignment="1" applyProtection="1">
      <alignment horizontal="center"/>
      <protection hidden="1"/>
    </xf>
    <xf numFmtId="0" fontId="7" fillId="3" borderId="5" xfId="0" applyFont="1" applyFill="1" applyBorder="1" applyAlignment="1" applyProtection="1">
      <alignment horizontal="center"/>
      <protection hidden="1"/>
    </xf>
    <xf numFmtId="0" fontId="7" fillId="3" borderId="6" xfId="0" applyFont="1" applyFill="1" applyBorder="1" applyAlignment="1" applyProtection="1">
      <alignment horizontal="center"/>
      <protection hidden="1"/>
    </xf>
    <xf numFmtId="0" fontId="13" fillId="3" borderId="10" xfId="0" applyFont="1" applyFill="1" applyBorder="1" applyAlignment="1" applyProtection="1">
      <alignment horizontal="left"/>
      <protection hidden="1"/>
    </xf>
    <xf numFmtId="0" fontId="13" fillId="3" borderId="9" xfId="0" applyFont="1" applyFill="1" applyBorder="1" applyAlignment="1" applyProtection="1">
      <alignment horizontal="left"/>
      <protection hidden="1"/>
    </xf>
    <xf numFmtId="0" fontId="20" fillId="2" borderId="10" xfId="0" applyFont="1" applyFill="1" applyBorder="1" applyAlignment="1" applyProtection="1">
      <alignment horizontal="left"/>
      <protection hidden="1"/>
    </xf>
    <xf numFmtId="0" fontId="20" fillId="2" borderId="11" xfId="0" applyFont="1" applyFill="1" applyBorder="1" applyAlignment="1" applyProtection="1">
      <alignment horizontal="left"/>
      <protection hidden="1"/>
    </xf>
    <xf numFmtId="0" fontId="20" fillId="2" borderId="1" xfId="0" applyFont="1" applyFill="1" applyBorder="1" applyAlignment="1" applyProtection="1">
      <alignment horizontal="left"/>
      <protection hidden="1"/>
    </xf>
    <xf numFmtId="0" fontId="20" fillId="2" borderId="2" xfId="0" applyFont="1" applyFill="1" applyBorder="1" applyAlignment="1" applyProtection="1">
      <alignment horizontal="left"/>
      <protection hidden="1"/>
    </xf>
    <xf numFmtId="0" fontId="13" fillId="3" borderId="4" xfId="0" applyFont="1" applyFill="1" applyBorder="1" applyAlignment="1" applyProtection="1">
      <alignment horizontal="left"/>
      <protection hidden="1"/>
    </xf>
    <xf numFmtId="0" fontId="13" fillId="3" borderId="6" xfId="0" applyFont="1" applyFill="1" applyBorder="1" applyAlignment="1" applyProtection="1">
      <alignment horizontal="left"/>
      <protection hidden="1"/>
    </xf>
    <xf numFmtId="0" fontId="15" fillId="0" borderId="10" xfId="0" applyFont="1" applyBorder="1" applyAlignment="1" applyProtection="1">
      <alignment horizontal="left"/>
      <protection locked="0" hidden="1"/>
    </xf>
    <xf numFmtId="0" fontId="15" fillId="0" borderId="9" xfId="0" applyFont="1" applyBorder="1" applyAlignment="1" applyProtection="1">
      <alignment horizontal="left"/>
      <protection locked="0" hidden="1"/>
    </xf>
    <xf numFmtId="0" fontId="13" fillId="0" borderId="10" xfId="0" applyFont="1" applyBorder="1" applyAlignment="1" applyProtection="1">
      <alignment horizontal="left"/>
      <protection hidden="1"/>
    </xf>
    <xf numFmtId="0" fontId="13" fillId="0" borderId="9" xfId="0" applyFont="1" applyBorder="1" applyAlignment="1" applyProtection="1">
      <alignment horizontal="left"/>
      <protection hidden="1"/>
    </xf>
    <xf numFmtId="164" fontId="13" fillId="0" borderId="7" xfId="0" applyNumberFormat="1" applyFont="1" applyBorder="1" applyAlignment="1" applyProtection="1">
      <alignment horizontal="left"/>
      <protection hidden="1"/>
    </xf>
    <xf numFmtId="0" fontId="14" fillId="2" borderId="2" xfId="0" applyFont="1" applyFill="1" applyBorder="1" applyAlignment="1" applyProtection="1">
      <alignment horizontal="center"/>
      <protection hidden="1"/>
    </xf>
    <xf numFmtId="0" fontId="10" fillId="0" borderId="0" xfId="0" applyFont="1" applyBorder="1" applyAlignment="1" applyProtection="1">
      <alignment horizontal="left"/>
      <protection hidden="1"/>
    </xf>
    <xf numFmtId="164" fontId="13" fillId="0" borderId="0" xfId="0" applyNumberFormat="1" applyFont="1" applyAlignment="1" applyProtection="1">
      <alignment horizontal="left"/>
      <protection hidden="1"/>
    </xf>
    <xf numFmtId="0" fontId="13" fillId="0" borderId="0" xfId="0" applyFont="1" applyAlignment="1" applyProtection="1">
      <alignment horizontal="left"/>
      <protection hidden="1"/>
    </xf>
    <xf numFmtId="0" fontId="22" fillId="3" borderId="4" xfId="1" applyFont="1" applyFill="1" applyBorder="1" applyAlignment="1" applyProtection="1">
      <alignment horizontal="left"/>
      <protection hidden="1"/>
    </xf>
    <xf numFmtId="0" fontId="22" fillId="3" borderId="6" xfId="1" applyFont="1" applyFill="1" applyBorder="1" applyAlignment="1" applyProtection="1">
      <alignment horizontal="left"/>
      <protection hidden="1"/>
    </xf>
    <xf numFmtId="0" fontId="8" fillId="0" borderId="10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11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9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10" xfId="0" applyNumberFormat="1" applyFont="1" applyFill="1" applyBorder="1" applyAlignment="1" applyProtection="1">
      <alignment horizontal="left" vertical="center" wrapText="1"/>
      <protection hidden="1"/>
    </xf>
    <xf numFmtId="0" fontId="8" fillId="0" borderId="11" xfId="0" applyNumberFormat="1" applyFont="1" applyFill="1" applyBorder="1" applyAlignment="1" applyProtection="1">
      <alignment horizontal="left" vertical="center" wrapText="1"/>
      <protection hidden="1"/>
    </xf>
    <xf numFmtId="0" fontId="8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4" fillId="2" borderId="8" xfId="0" applyFont="1" applyFill="1" applyBorder="1" applyAlignment="1" applyProtection="1">
      <alignment horizontal="center"/>
      <protection hidden="1"/>
    </xf>
    <xf numFmtId="0" fontId="14" fillId="2" borderId="3" xfId="0" applyFont="1" applyFill="1" applyBorder="1" applyAlignment="1" applyProtection="1">
      <alignment horizontal="center"/>
      <protection hidden="1"/>
    </xf>
    <xf numFmtId="0" fontId="4" fillId="0" borderId="11" xfId="1" applyBorder="1" applyAlignment="1" applyProtection="1">
      <alignment horizontal="center"/>
      <protection hidden="1"/>
    </xf>
    <xf numFmtId="0" fontId="4" fillId="0" borderId="9" xfId="1" applyBorder="1" applyAlignment="1" applyProtection="1">
      <alignment horizontal="center"/>
      <protection hidden="1"/>
    </xf>
    <xf numFmtId="0" fontId="14" fillId="2" borderId="19" xfId="0" applyFont="1" applyFill="1" applyBorder="1" applyAlignment="1" applyProtection="1">
      <alignment horizontal="center"/>
      <protection hidden="1"/>
    </xf>
    <xf numFmtId="0" fontId="14" fillId="3" borderId="11" xfId="0" applyFont="1" applyFill="1" applyBorder="1" applyAlignment="1" applyProtection="1">
      <alignment horizontal="center"/>
      <protection hidden="1"/>
    </xf>
    <xf numFmtId="0" fontId="14" fillId="3" borderId="9" xfId="0" applyFont="1" applyFill="1" applyBorder="1" applyAlignment="1" applyProtection="1">
      <alignment horizontal="center"/>
      <protection hidden="1"/>
    </xf>
    <xf numFmtId="0" fontId="14" fillId="3" borderId="0" xfId="0" applyFont="1" applyFill="1" applyBorder="1" applyAlignment="1" applyProtection="1">
      <alignment horizontal="center"/>
      <protection hidden="1"/>
    </xf>
    <xf numFmtId="0" fontId="14" fillId="3" borderId="12" xfId="0" applyFont="1" applyFill="1" applyBorder="1" applyAlignment="1" applyProtection="1">
      <alignment horizontal="center"/>
      <protection hidden="1"/>
    </xf>
    <xf numFmtId="0" fontId="15" fillId="0" borderId="11" xfId="0" applyFont="1" applyBorder="1" applyAlignment="1" applyProtection="1">
      <alignment horizontal="left"/>
      <protection locked="0" hidden="1"/>
    </xf>
    <xf numFmtId="0" fontId="14" fillId="3" borderId="5" xfId="0" applyFont="1" applyFill="1" applyBorder="1" applyAlignment="1" applyProtection="1">
      <alignment horizontal="center"/>
      <protection hidden="1"/>
    </xf>
    <xf numFmtId="0" fontId="14" fillId="3" borderId="6" xfId="0" applyFont="1" applyFill="1" applyBorder="1" applyAlignment="1" applyProtection="1">
      <alignment horizontal="center"/>
      <protection hidden="1"/>
    </xf>
  </cellXfs>
  <cellStyles count="2">
    <cellStyle name="Hipervínculo" xfId="1" builtinId="8"/>
    <cellStyle name="Normal" xfId="0" builtinId="0"/>
  </cellStyles>
  <dxfs count="12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3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36"/>
        </patternFill>
      </fill>
    </dxf>
    <dxf>
      <fill>
        <patternFill>
          <bgColor indexed="36"/>
        </patternFill>
      </fill>
    </dxf>
    <dxf>
      <fill>
        <patternFill>
          <bgColor indexed="10"/>
        </patternFill>
      </fill>
    </dxf>
    <dxf>
      <fill>
        <patternFill>
          <bgColor indexed="3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36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4E4E4"/>
      <rgbColor rgb="00808080"/>
      <rgbColor rgb="009999FF"/>
      <rgbColor rgb="00993366"/>
      <rgbColor rgb="00FFFFCC"/>
      <rgbColor rgb="00CCFFFF"/>
      <rgbColor rgb="00EFD0D4"/>
      <rgbColor rgb="00FF8080"/>
      <rgbColor rgb="000066CC"/>
      <rgbColor rgb="00CCCCFF"/>
      <rgbColor rgb="00000080"/>
      <rgbColor rgb="00FF00FF"/>
      <rgbColor rgb="00FFFF00"/>
      <rgbColor rgb="0000FFFF"/>
      <rgbColor rgb="00F7E8EA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2D2D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Z89"/>
  <sheetViews>
    <sheetView showGridLines="0" tabSelected="1" view="pageBreakPreview" zoomScale="130" zoomScaleNormal="115" zoomScaleSheetLayoutView="130" workbookViewId="0">
      <selection activeCell="A6" sqref="A6:M6"/>
    </sheetView>
  </sheetViews>
  <sheetFormatPr baseColWidth="10" defaultRowHeight="12.75" x14ac:dyDescent="0.2"/>
  <cols>
    <col min="1" max="1" width="5.7109375" style="5" customWidth="1"/>
    <col min="2" max="2" width="19.28515625" style="5" customWidth="1"/>
    <col min="3" max="3" width="6" style="5" customWidth="1"/>
    <col min="4" max="4" width="1.85546875" style="6" customWidth="1"/>
    <col min="5" max="5" width="7.7109375" style="5" customWidth="1"/>
    <col min="6" max="6" width="1.85546875" style="7" customWidth="1"/>
    <col min="7" max="7" width="3.28515625" style="7" customWidth="1"/>
    <col min="8" max="8" width="9.7109375" style="5" customWidth="1"/>
    <col min="9" max="9" width="1.85546875" style="7" customWidth="1"/>
    <col min="10" max="10" width="9.7109375" style="7" customWidth="1"/>
    <col min="11" max="11" width="1.85546875" style="7" customWidth="1"/>
    <col min="12" max="12" width="9.7109375" style="5" customWidth="1"/>
    <col min="13" max="13" width="1.85546875" style="7" customWidth="1"/>
    <col min="14" max="22" width="11.42578125" style="5"/>
    <col min="23" max="23" width="0" style="5" hidden="1" customWidth="1"/>
    <col min="24" max="24" width="27" style="5" hidden="1" customWidth="1"/>
    <col min="25" max="26" width="11.42578125" style="5" hidden="1" customWidth="1"/>
    <col min="27" max="16384" width="11.42578125" style="5"/>
  </cols>
  <sheetData>
    <row r="1" spans="1:26" s="3" customFormat="1" ht="15" customHeight="1" x14ac:dyDescent="0.25">
      <c r="A1" s="2" t="s">
        <v>56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6" s="3" customFormat="1" ht="15" customHeight="1" x14ac:dyDescent="0.2">
      <c r="A2" s="121" t="s">
        <v>61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26" ht="15" customHeight="1" x14ac:dyDescent="0.2"/>
    <row r="4" spans="1:26" s="11" customFormat="1" ht="15" customHeight="1" x14ac:dyDescent="0.2">
      <c r="A4" s="8" t="s">
        <v>57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0"/>
      <c r="X4" s="5"/>
      <c r="Y4" s="5"/>
    </row>
    <row r="5" spans="1:26" ht="12.95" customHeight="1" x14ac:dyDescent="0.2">
      <c r="A5" s="12" t="s">
        <v>14</v>
      </c>
      <c r="B5" s="13"/>
      <c r="C5" s="14"/>
      <c r="D5" s="15"/>
      <c r="E5" s="14"/>
      <c r="F5" s="16"/>
      <c r="G5" s="16"/>
      <c r="H5" s="14"/>
      <c r="I5" s="16"/>
      <c r="J5" s="16"/>
      <c r="K5" s="16"/>
      <c r="L5" s="14"/>
      <c r="M5" s="17"/>
    </row>
    <row r="6" spans="1:26" ht="26.1" customHeight="1" x14ac:dyDescent="0.2">
      <c r="A6" s="145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7"/>
    </row>
    <row r="7" spans="1:26" ht="15" customHeight="1" x14ac:dyDescent="0.2">
      <c r="A7" s="18"/>
      <c r="B7" s="18"/>
      <c r="C7" s="18"/>
      <c r="D7" s="19"/>
      <c r="E7" s="18"/>
      <c r="F7" s="20"/>
      <c r="G7" s="20"/>
      <c r="H7" s="18"/>
      <c r="I7" s="20"/>
      <c r="J7" s="20"/>
      <c r="K7" s="20"/>
      <c r="L7" s="18"/>
      <c r="M7" s="20"/>
    </row>
    <row r="8" spans="1:26" ht="15" customHeight="1" x14ac:dyDescent="0.25">
      <c r="A8" s="130" t="s">
        <v>59</v>
      </c>
      <c r="B8" s="131"/>
      <c r="C8" s="21"/>
      <c r="D8" s="22"/>
      <c r="E8" s="22"/>
      <c r="F8" s="23"/>
      <c r="G8" s="23"/>
      <c r="H8" s="22"/>
      <c r="I8" s="24"/>
      <c r="J8" s="139" t="s">
        <v>20</v>
      </c>
      <c r="K8" s="151"/>
      <c r="L8" s="139" t="s">
        <v>19</v>
      </c>
      <c r="M8" s="152"/>
      <c r="X8" s="11" t="s">
        <v>45</v>
      </c>
      <c r="Y8" s="11"/>
    </row>
    <row r="9" spans="1:26" ht="15" customHeight="1" x14ac:dyDescent="0.25">
      <c r="A9" s="132" t="s">
        <v>39</v>
      </c>
      <c r="B9" s="133"/>
      <c r="C9" s="25"/>
      <c r="D9" s="26" t="s">
        <v>0</v>
      </c>
      <c r="E9" s="27"/>
      <c r="F9" s="26" t="s">
        <v>1</v>
      </c>
      <c r="G9" s="28" t="s">
        <v>40</v>
      </c>
      <c r="H9" s="29"/>
      <c r="I9" s="30"/>
      <c r="J9" s="31" t="str">
        <f>IF(C9="","",C9*E9)</f>
        <v/>
      </c>
      <c r="K9" s="30" t="s">
        <v>1</v>
      </c>
      <c r="L9" s="32"/>
      <c r="M9" s="33"/>
      <c r="X9" s="5" t="s">
        <v>46</v>
      </c>
      <c r="Y9" s="34">
        <v>248</v>
      </c>
      <c r="Z9" s="35" t="s">
        <v>54</v>
      </c>
    </row>
    <row r="10" spans="1:26" ht="15" customHeight="1" x14ac:dyDescent="0.25">
      <c r="A10" s="126" t="s">
        <v>31</v>
      </c>
      <c r="B10" s="127"/>
      <c r="C10" s="134"/>
      <c r="D10" s="160"/>
      <c r="E10" s="160"/>
      <c r="F10" s="160"/>
      <c r="G10" s="160"/>
      <c r="H10" s="160"/>
      <c r="I10" s="135"/>
      <c r="J10" s="37"/>
      <c r="K10" s="38"/>
      <c r="L10" s="39"/>
      <c r="M10" s="40" t="s">
        <v>1</v>
      </c>
      <c r="X10" s="5" t="s">
        <v>47</v>
      </c>
      <c r="Y10" s="34">
        <v>124</v>
      </c>
      <c r="Z10" s="35" t="s">
        <v>54</v>
      </c>
    </row>
    <row r="11" spans="1:26" ht="15" customHeight="1" x14ac:dyDescent="0.25">
      <c r="A11" s="126" t="s">
        <v>31</v>
      </c>
      <c r="B11" s="127"/>
      <c r="C11" s="134"/>
      <c r="D11" s="160"/>
      <c r="E11" s="160"/>
      <c r="F11" s="160"/>
      <c r="G11" s="160"/>
      <c r="H11" s="160"/>
      <c r="I11" s="135"/>
      <c r="J11" s="37"/>
      <c r="K11" s="38"/>
      <c r="L11" s="39"/>
      <c r="M11" s="40" t="s">
        <v>1</v>
      </c>
      <c r="X11" s="5" t="s">
        <v>48</v>
      </c>
      <c r="Y11" s="34">
        <v>124</v>
      </c>
      <c r="Z11" s="35" t="s">
        <v>54</v>
      </c>
    </row>
    <row r="12" spans="1:26" ht="15" customHeight="1" thickBot="1" x14ac:dyDescent="0.3">
      <c r="A12" s="126" t="s">
        <v>31</v>
      </c>
      <c r="B12" s="127"/>
      <c r="C12" s="134"/>
      <c r="D12" s="160"/>
      <c r="E12" s="160"/>
      <c r="F12" s="160"/>
      <c r="G12" s="160"/>
      <c r="H12" s="160"/>
      <c r="I12" s="135"/>
      <c r="J12" s="41"/>
      <c r="K12" s="42"/>
      <c r="L12" s="43"/>
      <c r="M12" s="44" t="s">
        <v>1</v>
      </c>
      <c r="X12" s="5" t="s">
        <v>49</v>
      </c>
      <c r="Y12" s="34">
        <v>62</v>
      </c>
      <c r="Z12" s="35" t="s">
        <v>54</v>
      </c>
    </row>
    <row r="13" spans="1:26" s="49" customFormat="1" ht="15" customHeight="1" thickBot="1" x14ac:dyDescent="0.3">
      <c r="A13" s="128" t="s">
        <v>12</v>
      </c>
      <c r="B13" s="129"/>
      <c r="C13" s="45"/>
      <c r="D13" s="45"/>
      <c r="E13" s="45"/>
      <c r="F13" s="45"/>
      <c r="G13" s="45"/>
      <c r="H13" s="45"/>
      <c r="I13" s="46"/>
      <c r="J13" s="47" t="str">
        <f>IF(SUM(J9:J12)&gt;0,SUM(J9:J12),"")</f>
        <v/>
      </c>
      <c r="K13" s="48" t="s">
        <v>1</v>
      </c>
      <c r="L13" s="47" t="str">
        <f>IF(SUM(L9:L12)&gt;0,SUM(L9:L12),"")</f>
        <v/>
      </c>
      <c r="M13" s="48" t="s">
        <v>1</v>
      </c>
      <c r="X13" s="5" t="s">
        <v>50</v>
      </c>
      <c r="Y13" s="34">
        <v>25</v>
      </c>
      <c r="Z13" s="35" t="s">
        <v>54</v>
      </c>
    </row>
    <row r="14" spans="1:26" ht="15" customHeight="1" x14ac:dyDescent="0.25">
      <c r="A14" s="140" t="str">
        <f>IF(AND(C17&gt;0,J17&gt;C17*Y9),"La ayuda UR para Conferenciantes Externos se excede en "&amp;ROUND(J17-C17*Y9,2)&amp;" €",
IF(AND(C18&gt;0,J18&gt;C18*Y10),"La ayuda UR para Conferenciantes de la UR se excede en "&amp;ROUND(J18-C18*Y10,2)&amp;" €",
IF(AND(C19&gt;0,J19&gt;C19*Y11),"La ayuda UR para participantes Externos en Mesa Redonda se excede en "&amp;ROUND(J19-C19*Y11,2)&amp;" €",
IF(AND(C20&gt;0,J20&gt;C20*Y12),"La ayuda UR para participantes UR en Mesa Redonda se excede en "&amp;ROUND(J20-C20*Y12,2)&amp;" €",
IF(AND(C22&gt;0,J22&gt;C22*Y13),"La ayuda UR para Manutención se excede en "&amp;ROUND(J22-C22*Y13,2)&amp;" €",
IF(AND(C24&gt;0,J24&gt;C24*Y14),"La ayuda UR para Alojamiento se excede en "&amp;ROUND(J24-C24*Y14,2)&amp;" €",
""))))))</f>
        <v/>
      </c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X14" s="5" t="s">
        <v>51</v>
      </c>
      <c r="Y14" s="34">
        <v>85</v>
      </c>
      <c r="Z14" s="35" t="s">
        <v>54</v>
      </c>
    </row>
    <row r="15" spans="1:26" ht="15" customHeight="1" x14ac:dyDescent="0.25">
      <c r="A15" s="50" t="s">
        <v>60</v>
      </c>
      <c r="B15" s="51"/>
      <c r="C15" s="21"/>
      <c r="D15" s="22"/>
      <c r="E15" s="22"/>
      <c r="F15" s="23"/>
      <c r="G15" s="23"/>
      <c r="H15" s="22"/>
      <c r="I15" s="24"/>
      <c r="J15" s="155" t="s">
        <v>20</v>
      </c>
      <c r="K15" s="151"/>
      <c r="L15" s="155" t="s">
        <v>19</v>
      </c>
      <c r="M15" s="152"/>
      <c r="X15" s="5" t="s">
        <v>52</v>
      </c>
      <c r="Y15" s="34">
        <v>0.22</v>
      </c>
    </row>
    <row r="16" spans="1:26" ht="12.95" customHeight="1" x14ac:dyDescent="0.25">
      <c r="A16" s="132" t="s">
        <v>32</v>
      </c>
      <c r="B16" s="133"/>
      <c r="C16" s="52" t="s">
        <v>21</v>
      </c>
      <c r="D16" s="52" t="s">
        <v>0</v>
      </c>
      <c r="E16" s="53" t="s">
        <v>27</v>
      </c>
      <c r="F16" s="52"/>
      <c r="G16" s="52" t="s">
        <v>8</v>
      </c>
      <c r="H16" s="53" t="s">
        <v>26</v>
      </c>
      <c r="I16" s="54"/>
      <c r="J16" s="161"/>
      <c r="K16" s="162"/>
      <c r="L16" s="161"/>
      <c r="M16" s="162"/>
      <c r="X16" s="5" t="s">
        <v>53</v>
      </c>
      <c r="Y16" s="34">
        <v>2000</v>
      </c>
    </row>
    <row r="17" spans="1:25" ht="15" customHeight="1" x14ac:dyDescent="0.25">
      <c r="A17" s="136" t="s">
        <v>9</v>
      </c>
      <c r="B17" s="137"/>
      <c r="C17" s="56"/>
      <c r="D17" s="57" t="s">
        <v>0</v>
      </c>
      <c r="E17" s="58"/>
      <c r="F17" s="57" t="s">
        <v>1</v>
      </c>
      <c r="G17" s="59" t="s">
        <v>8</v>
      </c>
      <c r="H17" s="60" t="str">
        <f>IF(C17="","",C17*E17)</f>
        <v/>
      </c>
      <c r="I17" s="40" t="s">
        <v>1</v>
      </c>
      <c r="J17" s="60" t="str">
        <f>IF(H17="","",H17-L17)</f>
        <v/>
      </c>
      <c r="K17" s="40" t="s">
        <v>1</v>
      </c>
      <c r="L17" s="61"/>
      <c r="M17" s="40" t="s">
        <v>1</v>
      </c>
      <c r="Y17" s="34"/>
    </row>
    <row r="18" spans="1:25" ht="15" customHeight="1" x14ac:dyDescent="0.25">
      <c r="A18" s="136" t="s">
        <v>10</v>
      </c>
      <c r="B18" s="137"/>
      <c r="C18" s="56"/>
      <c r="D18" s="57" t="s">
        <v>0</v>
      </c>
      <c r="E18" s="58"/>
      <c r="F18" s="57" t="s">
        <v>1</v>
      </c>
      <c r="G18" s="59" t="s">
        <v>8</v>
      </c>
      <c r="H18" s="60" t="str">
        <f>IF(C18="","",C18*E18)</f>
        <v/>
      </c>
      <c r="I18" s="40" t="s">
        <v>1</v>
      </c>
      <c r="J18" s="60" t="str">
        <f>IF(H18="","",H18-L18)</f>
        <v/>
      </c>
      <c r="K18" s="40" t="s">
        <v>1</v>
      </c>
      <c r="L18" s="61"/>
      <c r="M18" s="40" t="s">
        <v>1</v>
      </c>
      <c r="Y18" s="34"/>
    </row>
    <row r="19" spans="1:25" ht="15" customHeight="1" x14ac:dyDescent="0.25">
      <c r="A19" s="136" t="s">
        <v>29</v>
      </c>
      <c r="B19" s="137"/>
      <c r="C19" s="56"/>
      <c r="D19" s="57" t="s">
        <v>0</v>
      </c>
      <c r="E19" s="58"/>
      <c r="F19" s="57" t="s">
        <v>1</v>
      </c>
      <c r="G19" s="59" t="s">
        <v>8</v>
      </c>
      <c r="H19" s="60" t="str">
        <f>IF(C19="","",C19*E19)</f>
        <v/>
      </c>
      <c r="I19" s="40" t="s">
        <v>1</v>
      </c>
      <c r="J19" s="60" t="str">
        <f>IF(H19="","",H19-L19)</f>
        <v/>
      </c>
      <c r="K19" s="40" t="s">
        <v>1</v>
      </c>
      <c r="L19" s="61"/>
      <c r="M19" s="40" t="s">
        <v>1</v>
      </c>
      <c r="Y19" s="34"/>
    </row>
    <row r="20" spans="1:25" ht="15" customHeight="1" x14ac:dyDescent="0.25">
      <c r="A20" s="136" t="s">
        <v>30</v>
      </c>
      <c r="B20" s="137"/>
      <c r="C20" s="56"/>
      <c r="D20" s="57" t="s">
        <v>0</v>
      </c>
      <c r="E20" s="58"/>
      <c r="F20" s="57" t="s">
        <v>1</v>
      </c>
      <c r="G20" s="59" t="s">
        <v>8</v>
      </c>
      <c r="H20" s="60" t="str">
        <f>IF(C20="","",C20*E20)</f>
        <v/>
      </c>
      <c r="I20" s="40" t="s">
        <v>1</v>
      </c>
      <c r="J20" s="60" t="str">
        <f>IF(H20="","",H20-L20)</f>
        <v/>
      </c>
      <c r="K20" s="40" t="s">
        <v>1</v>
      </c>
      <c r="L20" s="62"/>
      <c r="M20" s="44" t="s">
        <v>1</v>
      </c>
      <c r="Y20" s="34"/>
    </row>
    <row r="21" spans="1:25" ht="12.95" customHeight="1" x14ac:dyDescent="0.25">
      <c r="A21" s="126" t="s">
        <v>33</v>
      </c>
      <c r="B21" s="127"/>
      <c r="C21" s="52" t="s">
        <v>21</v>
      </c>
      <c r="D21" s="52" t="s">
        <v>0</v>
      </c>
      <c r="E21" s="53" t="s">
        <v>27</v>
      </c>
      <c r="F21" s="52"/>
      <c r="G21" s="52" t="s">
        <v>8</v>
      </c>
      <c r="H21" s="53" t="s">
        <v>26</v>
      </c>
      <c r="I21" s="54"/>
      <c r="J21" s="156"/>
      <c r="K21" s="157"/>
      <c r="L21" s="156"/>
      <c r="M21" s="157"/>
    </row>
    <row r="22" spans="1:25" ht="15" customHeight="1" x14ac:dyDescent="0.25">
      <c r="A22" s="136" t="s">
        <v>22</v>
      </c>
      <c r="B22" s="137"/>
      <c r="C22" s="56"/>
      <c r="D22" s="57" t="s">
        <v>0</v>
      </c>
      <c r="E22" s="58"/>
      <c r="F22" s="57" t="s">
        <v>1</v>
      </c>
      <c r="G22" s="63" t="s">
        <v>8</v>
      </c>
      <c r="H22" s="64" t="str">
        <f>IF(C22="","",C22*E22)</f>
        <v/>
      </c>
      <c r="I22" s="40" t="s">
        <v>1</v>
      </c>
      <c r="J22" s="60" t="str">
        <f>IF(H22="","",H22-L22)</f>
        <v/>
      </c>
      <c r="K22" s="40" t="s">
        <v>1</v>
      </c>
      <c r="L22" s="61"/>
      <c r="M22" s="40" t="s">
        <v>1</v>
      </c>
    </row>
    <row r="23" spans="1:25" ht="12.95" customHeight="1" x14ac:dyDescent="0.25">
      <c r="A23" s="126" t="s">
        <v>34</v>
      </c>
      <c r="B23" s="127"/>
      <c r="C23" s="65" t="s">
        <v>21</v>
      </c>
      <c r="D23" s="65" t="s">
        <v>0</v>
      </c>
      <c r="E23" s="66" t="s">
        <v>27</v>
      </c>
      <c r="F23" s="65"/>
      <c r="G23" s="65" t="s">
        <v>8</v>
      </c>
      <c r="H23" s="66" t="s">
        <v>26</v>
      </c>
      <c r="I23" s="67"/>
      <c r="J23" s="156"/>
      <c r="K23" s="157"/>
      <c r="L23" s="158"/>
      <c r="M23" s="159"/>
    </row>
    <row r="24" spans="1:25" ht="15" customHeight="1" x14ac:dyDescent="0.25">
      <c r="A24" s="136" t="s">
        <v>23</v>
      </c>
      <c r="B24" s="137"/>
      <c r="C24" s="56"/>
      <c r="D24" s="57" t="s">
        <v>0</v>
      </c>
      <c r="E24" s="58"/>
      <c r="F24" s="57" t="s">
        <v>1</v>
      </c>
      <c r="G24" s="63" t="s">
        <v>8</v>
      </c>
      <c r="H24" s="64" t="str">
        <f>IF(C24="","",C24*E24)</f>
        <v/>
      </c>
      <c r="I24" s="40" t="s">
        <v>1</v>
      </c>
      <c r="J24" s="60" t="str">
        <f>IF(H24="","",H24-L24)</f>
        <v/>
      </c>
      <c r="K24" s="40" t="s">
        <v>1</v>
      </c>
      <c r="L24" s="68"/>
      <c r="M24" s="40" t="s">
        <v>1</v>
      </c>
    </row>
    <row r="25" spans="1:25" ht="12.95" customHeight="1" x14ac:dyDescent="0.25">
      <c r="A25" s="126" t="s">
        <v>36</v>
      </c>
      <c r="B25" s="127"/>
      <c r="C25" s="69" t="s">
        <v>21</v>
      </c>
      <c r="D25" s="69" t="s">
        <v>0</v>
      </c>
      <c r="E25" s="70" t="s">
        <v>27</v>
      </c>
      <c r="F25" s="69"/>
      <c r="G25" s="69" t="s">
        <v>8</v>
      </c>
      <c r="H25" s="70" t="s">
        <v>26</v>
      </c>
      <c r="I25" s="71"/>
      <c r="J25" s="156"/>
      <c r="K25" s="157"/>
      <c r="L25" s="156"/>
      <c r="M25" s="157"/>
    </row>
    <row r="26" spans="1:25" ht="15" customHeight="1" x14ac:dyDescent="0.25">
      <c r="A26" s="136" t="s">
        <v>24</v>
      </c>
      <c r="B26" s="137"/>
      <c r="C26" s="120" t="str">
        <f>IF(E55="","",SUM(E55:E64))</f>
        <v/>
      </c>
      <c r="D26" s="57" t="s">
        <v>0</v>
      </c>
      <c r="E26" s="60">
        <f>Y15</f>
        <v>0.22</v>
      </c>
      <c r="F26" s="57" t="s">
        <v>1</v>
      </c>
      <c r="G26" s="59" t="s">
        <v>8</v>
      </c>
      <c r="H26" s="60" t="str">
        <f>IF(C26="","",C26*E26)</f>
        <v/>
      </c>
      <c r="I26" s="40" t="s">
        <v>1</v>
      </c>
      <c r="J26" s="60" t="str">
        <f>IF(H26="","",H26-L26)</f>
        <v/>
      </c>
      <c r="K26" s="40" t="s">
        <v>1</v>
      </c>
      <c r="L26" s="61"/>
      <c r="M26" s="40" t="s">
        <v>1</v>
      </c>
    </row>
    <row r="27" spans="1:25" ht="15" customHeight="1" x14ac:dyDescent="0.25">
      <c r="A27" s="136" t="s">
        <v>25</v>
      </c>
      <c r="B27" s="137"/>
      <c r="C27" s="153" t="str">
        <f>IF(B66="","","según anexo II.a")</f>
        <v/>
      </c>
      <c r="D27" s="153"/>
      <c r="E27" s="153"/>
      <c r="F27" s="153"/>
      <c r="G27" s="154"/>
      <c r="H27" s="60" t="str">
        <f>IF(L65="","",L65)</f>
        <v/>
      </c>
      <c r="I27" s="40" t="s">
        <v>1</v>
      </c>
      <c r="J27" s="60" t="str">
        <f>IF(H27="","",H27-L27)</f>
        <v/>
      </c>
      <c r="K27" s="40" t="s">
        <v>1</v>
      </c>
      <c r="L27" s="61"/>
      <c r="M27" s="40" t="s">
        <v>1</v>
      </c>
    </row>
    <row r="28" spans="1:25" ht="15" customHeight="1" x14ac:dyDescent="0.25">
      <c r="A28" s="136" t="s">
        <v>4</v>
      </c>
      <c r="B28" s="137"/>
      <c r="C28" s="153" t="str">
        <f>IF(B77="","","según anexo II.a")</f>
        <v/>
      </c>
      <c r="D28" s="153"/>
      <c r="E28" s="153"/>
      <c r="F28" s="153"/>
      <c r="G28" s="154"/>
      <c r="H28" s="60" t="str">
        <f>IF(L76="","",L76)</f>
        <v/>
      </c>
      <c r="I28" s="40" t="s">
        <v>1</v>
      </c>
      <c r="J28" s="60" t="str">
        <f>IF(H28="","",H28-L28)</f>
        <v/>
      </c>
      <c r="K28" s="40" t="s">
        <v>1</v>
      </c>
      <c r="L28" s="62"/>
      <c r="M28" s="44" t="s">
        <v>1</v>
      </c>
    </row>
    <row r="29" spans="1:25" ht="12.95" customHeight="1" x14ac:dyDescent="0.25">
      <c r="A29" s="126" t="s">
        <v>35</v>
      </c>
      <c r="B29" s="127"/>
      <c r="C29" s="69" t="s">
        <v>21</v>
      </c>
      <c r="D29" s="69" t="s">
        <v>0</v>
      </c>
      <c r="E29" s="70" t="s">
        <v>27</v>
      </c>
      <c r="F29" s="69"/>
      <c r="G29" s="69" t="s">
        <v>8</v>
      </c>
      <c r="H29" s="70" t="s">
        <v>26</v>
      </c>
      <c r="I29" s="71"/>
      <c r="J29" s="156"/>
      <c r="K29" s="157"/>
      <c r="L29" s="156"/>
      <c r="M29" s="157"/>
    </row>
    <row r="30" spans="1:25" ht="15" customHeight="1" x14ac:dyDescent="0.25">
      <c r="A30" s="134"/>
      <c r="B30" s="135"/>
      <c r="C30" s="56"/>
      <c r="D30" s="57" t="s">
        <v>28</v>
      </c>
      <c r="E30" s="58"/>
      <c r="F30" s="57" t="s">
        <v>1</v>
      </c>
      <c r="G30" s="40" t="s">
        <v>8</v>
      </c>
      <c r="H30" s="60" t="str">
        <f>IF(C30="","",E30*C30)</f>
        <v/>
      </c>
      <c r="I30" s="40" t="s">
        <v>1</v>
      </c>
      <c r="J30" s="60" t="str">
        <f>IF(H30="","",H30-L30)</f>
        <v/>
      </c>
      <c r="K30" s="40" t="s">
        <v>1</v>
      </c>
      <c r="L30" s="61"/>
      <c r="M30" s="40" t="s">
        <v>1</v>
      </c>
    </row>
    <row r="31" spans="1:25" ht="15" customHeight="1" x14ac:dyDescent="0.25">
      <c r="A31" s="134"/>
      <c r="B31" s="135"/>
      <c r="C31" s="56"/>
      <c r="D31" s="57" t="s">
        <v>28</v>
      </c>
      <c r="E31" s="58"/>
      <c r="F31" s="57" t="s">
        <v>1</v>
      </c>
      <c r="G31" s="40" t="s">
        <v>8</v>
      </c>
      <c r="H31" s="60" t="str">
        <f>IF(C31="","",E31*C31)</f>
        <v/>
      </c>
      <c r="I31" s="40" t="s">
        <v>1</v>
      </c>
      <c r="J31" s="60" t="str">
        <f>IF(H31="","",H31-L31)</f>
        <v/>
      </c>
      <c r="K31" s="40" t="s">
        <v>1</v>
      </c>
      <c r="L31" s="61"/>
      <c r="M31" s="40" t="s">
        <v>1</v>
      </c>
    </row>
    <row r="32" spans="1:25" ht="15" customHeight="1" x14ac:dyDescent="0.25">
      <c r="A32" s="134"/>
      <c r="B32" s="135"/>
      <c r="C32" s="56"/>
      <c r="D32" s="57" t="s">
        <v>28</v>
      </c>
      <c r="E32" s="58"/>
      <c r="F32" s="57" t="s">
        <v>1</v>
      </c>
      <c r="G32" s="40" t="s">
        <v>8</v>
      </c>
      <c r="H32" s="60" t="str">
        <f>IF(C32="","",E32*C32)</f>
        <v/>
      </c>
      <c r="I32" s="40" t="s">
        <v>1</v>
      </c>
      <c r="J32" s="60" t="str">
        <f>IF(H32="","",H32-L32)</f>
        <v/>
      </c>
      <c r="K32" s="40" t="s">
        <v>1</v>
      </c>
      <c r="L32" s="61"/>
      <c r="M32" s="40" t="s">
        <v>1</v>
      </c>
    </row>
    <row r="33" spans="1:14" ht="12.95" customHeight="1" x14ac:dyDescent="0.25">
      <c r="A33" s="126" t="s">
        <v>37</v>
      </c>
      <c r="B33" s="127"/>
      <c r="C33" s="69" t="s">
        <v>21</v>
      </c>
      <c r="D33" s="69" t="s">
        <v>0</v>
      </c>
      <c r="E33" s="70" t="s">
        <v>27</v>
      </c>
      <c r="F33" s="69"/>
      <c r="G33" s="69" t="s">
        <v>8</v>
      </c>
      <c r="H33" s="70" t="s">
        <v>26</v>
      </c>
      <c r="I33" s="71"/>
      <c r="J33" s="156"/>
      <c r="K33" s="157"/>
      <c r="L33" s="156"/>
      <c r="M33" s="157"/>
    </row>
    <row r="34" spans="1:14" ht="15" customHeight="1" x14ac:dyDescent="0.25">
      <c r="A34" s="134"/>
      <c r="B34" s="135"/>
      <c r="C34" s="56"/>
      <c r="D34" s="57" t="s">
        <v>28</v>
      </c>
      <c r="E34" s="58"/>
      <c r="F34" s="57" t="s">
        <v>1</v>
      </c>
      <c r="G34" s="40" t="s">
        <v>8</v>
      </c>
      <c r="H34" s="60" t="str">
        <f>IF(C34="","",C34*E34)</f>
        <v/>
      </c>
      <c r="I34" s="40" t="s">
        <v>1</v>
      </c>
      <c r="J34" s="60" t="str">
        <f>IF(H34="","",H34-L34)</f>
        <v/>
      </c>
      <c r="K34" s="40" t="s">
        <v>1</v>
      </c>
      <c r="L34" s="61"/>
      <c r="M34" s="40" t="s">
        <v>1</v>
      </c>
    </row>
    <row r="35" spans="1:14" ht="15" customHeight="1" x14ac:dyDescent="0.25">
      <c r="A35" s="134"/>
      <c r="B35" s="135"/>
      <c r="C35" s="56"/>
      <c r="D35" s="57" t="s">
        <v>28</v>
      </c>
      <c r="E35" s="58"/>
      <c r="F35" s="57" t="s">
        <v>1</v>
      </c>
      <c r="G35" s="40" t="s">
        <v>8</v>
      </c>
      <c r="H35" s="60" t="str">
        <f>IF(C35="","",C35*E35)</f>
        <v/>
      </c>
      <c r="I35" s="40" t="s">
        <v>1</v>
      </c>
      <c r="J35" s="60" t="str">
        <f>IF(H35="","",H35-L35)</f>
        <v/>
      </c>
      <c r="K35" s="40" t="s">
        <v>1</v>
      </c>
      <c r="L35" s="61"/>
      <c r="M35" s="40" t="s">
        <v>1</v>
      </c>
    </row>
    <row r="36" spans="1:14" ht="15" customHeight="1" thickBot="1" x14ac:dyDescent="0.3">
      <c r="A36" s="134"/>
      <c r="B36" s="135"/>
      <c r="C36" s="56"/>
      <c r="D36" s="57" t="s">
        <v>28</v>
      </c>
      <c r="E36" s="58"/>
      <c r="F36" s="57" t="s">
        <v>1</v>
      </c>
      <c r="G36" s="40" t="s">
        <v>8</v>
      </c>
      <c r="H36" s="60" t="str">
        <f>IF(C36="","",C36*E36)</f>
        <v/>
      </c>
      <c r="I36" s="44" t="s">
        <v>1</v>
      </c>
      <c r="J36" s="72" t="str">
        <f>IF(H36="","",H36-L36)</f>
        <v/>
      </c>
      <c r="K36" s="44" t="s">
        <v>1</v>
      </c>
      <c r="L36" s="73"/>
      <c r="M36" s="44" t="s">
        <v>1</v>
      </c>
    </row>
    <row r="37" spans="1:14" s="49" customFormat="1" ht="15" customHeight="1" thickBot="1" x14ac:dyDescent="0.3">
      <c r="A37" s="128" t="s">
        <v>11</v>
      </c>
      <c r="B37" s="129"/>
      <c r="C37" s="74"/>
      <c r="D37" s="74"/>
      <c r="E37" s="74"/>
      <c r="F37" s="74"/>
      <c r="G37" s="75"/>
      <c r="H37" s="76" t="str">
        <f>IF(SUM(H17:H36)=0,"",SUM(H17:H36))</f>
        <v/>
      </c>
      <c r="I37" s="48" t="s">
        <v>1</v>
      </c>
      <c r="J37" s="77" t="str">
        <f>IF(SUM(J17:J36)=0,"",SUM(J17:J36))</f>
        <v/>
      </c>
      <c r="K37" s="48" t="s">
        <v>1</v>
      </c>
      <c r="L37" s="77" t="str">
        <f>IF(SUM(L17:L36)=0,"",SUM(L17:L36))</f>
        <v/>
      </c>
      <c r="M37" s="48" t="s">
        <v>1</v>
      </c>
    </row>
    <row r="38" spans="1:14" ht="15" customHeight="1" x14ac:dyDescent="0.2">
      <c r="A38" s="140" t="str">
        <f>IF(
OR(
AND(L40&lt;&gt;"",L41&lt;&gt;"",L40&gt;L41),
AND(L40&lt;&gt;"",L41="")),
"Los gastos a cargo de la financiación externa son superiores a ésta, no se financiará","")</f>
        <v/>
      </c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</row>
    <row r="39" spans="1:14" ht="15" customHeight="1" x14ac:dyDescent="0.25">
      <c r="A39" s="130" t="s">
        <v>5</v>
      </c>
      <c r="B39" s="131"/>
      <c r="C39" s="21"/>
      <c r="D39" s="22"/>
      <c r="E39" s="22"/>
      <c r="F39" s="23"/>
      <c r="G39" s="24"/>
      <c r="H39" s="139" t="s">
        <v>38</v>
      </c>
      <c r="I39" s="139"/>
      <c r="J39" s="155" t="s">
        <v>20</v>
      </c>
      <c r="K39" s="151"/>
      <c r="L39" s="139" t="s">
        <v>19</v>
      </c>
      <c r="M39" s="152"/>
    </row>
    <row r="40" spans="1:14" ht="15" customHeight="1" x14ac:dyDescent="0.25">
      <c r="A40" s="132" t="s">
        <v>7</v>
      </c>
      <c r="B40" s="133"/>
      <c r="C40" s="78"/>
      <c r="D40" s="78"/>
      <c r="E40" s="78"/>
      <c r="F40" s="78"/>
      <c r="G40" s="79"/>
      <c r="H40" s="80" t="str">
        <f>IF(J40="","",IF(L40="",J40,J40+L40))</f>
        <v/>
      </c>
      <c r="I40" s="30" t="s">
        <v>1</v>
      </c>
      <c r="J40" s="31" t="str">
        <f>IF(J37="","",J37)</f>
        <v/>
      </c>
      <c r="K40" s="30" t="s">
        <v>1</v>
      </c>
      <c r="L40" s="31" t="str">
        <f>IF(L37="","",L37)</f>
        <v/>
      </c>
      <c r="M40" s="30" t="s">
        <v>1</v>
      </c>
    </row>
    <row r="41" spans="1:14" ht="15" customHeight="1" thickBot="1" x14ac:dyDescent="0.3">
      <c r="A41" s="126" t="s">
        <v>6</v>
      </c>
      <c r="B41" s="127"/>
      <c r="C41" s="81"/>
      <c r="D41" s="81"/>
      <c r="E41" s="81"/>
      <c r="F41" s="81"/>
      <c r="G41" s="82"/>
      <c r="H41" s="83" t="str">
        <f>IF(AND(J41="",L41=""),"",
IF(J41="",L41,
IF(L41="",J41,
J41+L41)))</f>
        <v/>
      </c>
      <c r="I41" s="44" t="s">
        <v>1</v>
      </c>
      <c r="J41" s="84" t="str">
        <f>IF(J13="","",J13)</f>
        <v/>
      </c>
      <c r="K41" s="40" t="s">
        <v>1</v>
      </c>
      <c r="L41" s="85" t="str">
        <f>IF(L13="","",L13)</f>
        <v/>
      </c>
      <c r="M41" s="40" t="s">
        <v>1</v>
      </c>
    </row>
    <row r="42" spans="1:14" s="92" customFormat="1" ht="15" customHeight="1" thickBot="1" x14ac:dyDescent="0.3">
      <c r="A42" s="128" t="s">
        <v>13</v>
      </c>
      <c r="B42" s="129"/>
      <c r="C42" s="86"/>
      <c r="D42" s="86"/>
      <c r="E42" s="86"/>
      <c r="F42" s="86"/>
      <c r="G42" s="87"/>
      <c r="H42" s="47" t="str">
        <f>IF(H43="","",IF(H43&gt;Y16,Y16,IF(H43&lt;0,0,H43)))</f>
        <v/>
      </c>
      <c r="I42" s="88" t="s">
        <v>1</v>
      </c>
      <c r="J42" s="1"/>
      <c r="K42" s="89"/>
      <c r="L42" s="90"/>
      <c r="M42" s="91"/>
    </row>
    <row r="43" spans="1:14" ht="18" customHeight="1" x14ac:dyDescent="0.25">
      <c r="A43" s="138">
        <f ca="1">NOW()</f>
        <v>44873.413179861112</v>
      </c>
      <c r="B43" s="138"/>
      <c r="C43" s="93"/>
      <c r="D43" s="93"/>
      <c r="E43" s="93"/>
      <c r="F43" s="93"/>
      <c r="G43" s="93"/>
      <c r="H43" s="1" t="str">
        <f>IF(H40="",
"",
IF(H41="",
     H40,
     IF(AND(L40&lt;&gt;"",L41&lt;&gt;"",L40&gt;L41),
         H40-H41-(L40-L41),
         IF(AND(L40&lt;&gt;"",L41=""),
             H40-H41-L40,
             H40-H41))))</f>
        <v/>
      </c>
      <c r="I43" s="93"/>
      <c r="J43" s="93"/>
      <c r="K43" s="91"/>
      <c r="L43" s="94"/>
      <c r="M43" s="95"/>
    </row>
    <row r="44" spans="1:14" ht="14.1" customHeight="1" x14ac:dyDescent="0.25">
      <c r="A44" s="142" t="s">
        <v>41</v>
      </c>
      <c r="B44" s="142"/>
      <c r="C44" s="141"/>
      <c r="D44" s="141"/>
      <c r="E44" s="141"/>
      <c r="F44" s="141"/>
      <c r="G44" s="141"/>
      <c r="H44" s="141"/>
      <c r="I44" s="141"/>
      <c r="J44" s="141"/>
      <c r="K44" s="141"/>
    </row>
    <row r="45" spans="1:14" ht="14.1" customHeight="1" x14ac:dyDescent="0.2">
      <c r="C45" s="96"/>
      <c r="D45" s="96"/>
      <c r="E45" s="96"/>
      <c r="F45" s="96"/>
      <c r="G45" s="96"/>
      <c r="H45" s="97"/>
    </row>
    <row r="46" spans="1:14" s="3" customFormat="1" ht="15" customHeight="1" x14ac:dyDescent="0.25">
      <c r="A46" s="2" t="s">
        <v>56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4" s="3" customFormat="1" ht="15" customHeight="1" x14ac:dyDescent="0.2">
      <c r="A47" s="4" t="s">
        <v>61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4" ht="15" customHeight="1" x14ac:dyDescent="0.2">
      <c r="N48" s="3"/>
    </row>
    <row r="49" spans="1:14" s="11" customFormat="1" ht="15" customHeight="1" x14ac:dyDescent="0.2">
      <c r="A49" s="8" t="s">
        <v>58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10"/>
      <c r="N49" s="3"/>
    </row>
    <row r="50" spans="1:14" ht="12.95" customHeight="1" x14ac:dyDescent="0.2">
      <c r="A50" s="12" t="s">
        <v>14</v>
      </c>
      <c r="B50" s="13"/>
      <c r="C50" s="14"/>
      <c r="D50" s="15"/>
      <c r="E50" s="14"/>
      <c r="F50" s="16"/>
      <c r="G50" s="16"/>
      <c r="H50" s="14"/>
      <c r="I50" s="16"/>
      <c r="J50" s="16"/>
      <c r="K50" s="16"/>
      <c r="L50" s="14"/>
      <c r="M50" s="17"/>
      <c r="N50" s="3"/>
    </row>
    <row r="51" spans="1:14" ht="26.1" customHeight="1" x14ac:dyDescent="0.2">
      <c r="A51" s="148" t="str">
        <f>IF(A6="","",A6)</f>
        <v/>
      </c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50"/>
      <c r="N51" s="3"/>
    </row>
    <row r="52" spans="1:14" ht="15" customHeight="1" x14ac:dyDescent="0.2">
      <c r="A52" s="18"/>
      <c r="B52" s="18"/>
      <c r="C52" s="18"/>
      <c r="D52" s="19"/>
      <c r="E52" s="18"/>
      <c r="F52" s="20"/>
      <c r="G52" s="20"/>
      <c r="H52" s="18"/>
      <c r="I52" s="20"/>
      <c r="J52" s="20"/>
      <c r="K52" s="20"/>
      <c r="L52" s="18"/>
      <c r="M52" s="20"/>
      <c r="N52" s="98"/>
    </row>
    <row r="53" spans="1:14" ht="15" customHeight="1" x14ac:dyDescent="0.25">
      <c r="A53" s="130" t="s">
        <v>18</v>
      </c>
      <c r="B53" s="131"/>
      <c r="C53" s="21"/>
      <c r="D53" s="22"/>
      <c r="E53" s="22"/>
      <c r="F53" s="23"/>
      <c r="G53" s="23"/>
      <c r="H53" s="22"/>
      <c r="I53" s="24"/>
      <c r="J53" s="139"/>
      <c r="K53" s="151"/>
      <c r="L53" s="139" t="s">
        <v>55</v>
      </c>
      <c r="M53" s="152"/>
      <c r="N53" s="3"/>
    </row>
    <row r="54" spans="1:14" ht="15" customHeight="1" x14ac:dyDescent="0.25">
      <c r="A54" s="143" t="s">
        <v>2</v>
      </c>
      <c r="B54" s="144"/>
      <c r="C54" s="123"/>
      <c r="D54" s="124"/>
      <c r="E54" s="124"/>
      <c r="F54" s="124"/>
      <c r="G54" s="124"/>
      <c r="H54" s="124"/>
      <c r="I54" s="124"/>
      <c r="J54" s="124"/>
      <c r="K54" s="125"/>
      <c r="L54" s="99" t="str">
        <f>IF(SUM(J55:J64)=0,"",SUM(J55:J64))</f>
        <v/>
      </c>
      <c r="M54" s="100" t="s">
        <v>1</v>
      </c>
      <c r="N54" s="3"/>
    </row>
    <row r="55" spans="1:14" s="92" customFormat="1" ht="15" customHeight="1" x14ac:dyDescent="0.25">
      <c r="A55" s="55" t="s">
        <v>15</v>
      </c>
      <c r="B55" s="36"/>
      <c r="C55" s="101" t="s">
        <v>42</v>
      </c>
      <c r="D55" s="102"/>
      <c r="E55" s="103"/>
      <c r="F55" s="57"/>
      <c r="G55" s="104" t="str">
        <f>"kms.  x  "&amp;$Y$15&amp;" €/km"</f>
        <v>kms.  x  0,22 €/km</v>
      </c>
      <c r="H55" s="57"/>
      <c r="I55" s="63" t="s">
        <v>8</v>
      </c>
      <c r="J55" s="60" t="str">
        <f>IF(E55="","",E55*$E$26)</f>
        <v/>
      </c>
      <c r="K55" s="40" t="s">
        <v>1</v>
      </c>
      <c r="L55" s="105"/>
      <c r="M55" s="38"/>
      <c r="N55" s="3"/>
    </row>
    <row r="56" spans="1:14" s="92" customFormat="1" ht="15" customHeight="1" x14ac:dyDescent="0.25">
      <c r="A56" s="55" t="s">
        <v>15</v>
      </c>
      <c r="B56" s="36"/>
      <c r="C56" s="101" t="s">
        <v>42</v>
      </c>
      <c r="D56" s="102"/>
      <c r="E56" s="103"/>
      <c r="F56" s="57"/>
      <c r="G56" s="104" t="str">
        <f t="shared" ref="G56:G64" si="0">"kms.  x  "&amp;$Y$15&amp;" €/km"</f>
        <v>kms.  x  0,22 €/km</v>
      </c>
      <c r="H56" s="57"/>
      <c r="I56" s="63" t="s">
        <v>8</v>
      </c>
      <c r="J56" s="60" t="str">
        <f t="shared" ref="J56:J64" si="1">IF(E56="","",E56*$E$26)</f>
        <v/>
      </c>
      <c r="K56" s="40" t="s">
        <v>1</v>
      </c>
      <c r="L56" s="105"/>
      <c r="M56" s="38"/>
      <c r="N56" s="3"/>
    </row>
    <row r="57" spans="1:14" s="92" customFormat="1" ht="15" customHeight="1" x14ac:dyDescent="0.25">
      <c r="A57" s="55" t="s">
        <v>15</v>
      </c>
      <c r="B57" s="36"/>
      <c r="C57" s="101" t="s">
        <v>42</v>
      </c>
      <c r="D57" s="101"/>
      <c r="E57" s="103"/>
      <c r="F57" s="57"/>
      <c r="G57" s="104" t="str">
        <f t="shared" si="0"/>
        <v>kms.  x  0,22 €/km</v>
      </c>
      <c r="H57" s="57"/>
      <c r="I57" s="63" t="s">
        <v>8</v>
      </c>
      <c r="J57" s="60" t="str">
        <f t="shared" si="1"/>
        <v/>
      </c>
      <c r="K57" s="40" t="s">
        <v>1</v>
      </c>
      <c r="L57" s="105"/>
      <c r="M57" s="38"/>
      <c r="N57" s="3"/>
    </row>
    <row r="58" spans="1:14" s="92" customFormat="1" ht="15" customHeight="1" x14ac:dyDescent="0.25">
      <c r="A58" s="55" t="s">
        <v>15</v>
      </c>
      <c r="B58" s="36"/>
      <c r="C58" s="101" t="s">
        <v>42</v>
      </c>
      <c r="D58" s="101"/>
      <c r="E58" s="103"/>
      <c r="F58" s="57"/>
      <c r="G58" s="104" t="str">
        <f t="shared" si="0"/>
        <v>kms.  x  0,22 €/km</v>
      </c>
      <c r="H58" s="57"/>
      <c r="I58" s="63" t="s">
        <v>8</v>
      </c>
      <c r="J58" s="60" t="str">
        <f t="shared" si="1"/>
        <v/>
      </c>
      <c r="K58" s="40" t="s">
        <v>1</v>
      </c>
      <c r="L58" s="105"/>
      <c r="M58" s="38"/>
      <c r="N58" s="3"/>
    </row>
    <row r="59" spans="1:14" s="92" customFormat="1" ht="15" customHeight="1" x14ac:dyDescent="0.25">
      <c r="A59" s="55" t="s">
        <v>15</v>
      </c>
      <c r="B59" s="36"/>
      <c r="C59" s="101" t="s">
        <v>42</v>
      </c>
      <c r="D59" s="101"/>
      <c r="E59" s="103"/>
      <c r="F59" s="57"/>
      <c r="G59" s="104" t="str">
        <f t="shared" si="0"/>
        <v>kms.  x  0,22 €/km</v>
      </c>
      <c r="H59" s="57"/>
      <c r="I59" s="63" t="s">
        <v>8</v>
      </c>
      <c r="J59" s="60" t="str">
        <f t="shared" si="1"/>
        <v/>
      </c>
      <c r="K59" s="40" t="s">
        <v>1</v>
      </c>
      <c r="L59" s="105"/>
      <c r="M59" s="38"/>
      <c r="N59" s="3"/>
    </row>
    <row r="60" spans="1:14" s="92" customFormat="1" ht="15" customHeight="1" x14ac:dyDescent="0.25">
      <c r="A60" s="55" t="s">
        <v>15</v>
      </c>
      <c r="B60" s="36"/>
      <c r="C60" s="101" t="s">
        <v>42</v>
      </c>
      <c r="D60" s="101"/>
      <c r="E60" s="103"/>
      <c r="F60" s="57"/>
      <c r="G60" s="104" t="str">
        <f t="shared" si="0"/>
        <v>kms.  x  0,22 €/km</v>
      </c>
      <c r="H60" s="57"/>
      <c r="I60" s="63" t="s">
        <v>8</v>
      </c>
      <c r="J60" s="60" t="str">
        <f t="shared" si="1"/>
        <v/>
      </c>
      <c r="K60" s="40" t="s">
        <v>1</v>
      </c>
      <c r="L60" s="105"/>
      <c r="M60" s="38"/>
      <c r="N60" s="3"/>
    </row>
    <row r="61" spans="1:14" s="92" customFormat="1" ht="15" customHeight="1" x14ac:dyDescent="0.25">
      <c r="A61" s="55" t="s">
        <v>15</v>
      </c>
      <c r="B61" s="36"/>
      <c r="C61" s="101" t="s">
        <v>42</v>
      </c>
      <c r="D61" s="101"/>
      <c r="E61" s="103"/>
      <c r="F61" s="57"/>
      <c r="G61" s="104" t="str">
        <f t="shared" si="0"/>
        <v>kms.  x  0,22 €/km</v>
      </c>
      <c r="H61" s="57"/>
      <c r="I61" s="63" t="s">
        <v>8</v>
      </c>
      <c r="J61" s="60" t="str">
        <f t="shared" si="1"/>
        <v/>
      </c>
      <c r="K61" s="40" t="s">
        <v>1</v>
      </c>
      <c r="L61" s="105"/>
      <c r="M61" s="38"/>
      <c r="N61" s="3"/>
    </row>
    <row r="62" spans="1:14" s="92" customFormat="1" ht="15" customHeight="1" x14ac:dyDescent="0.25">
      <c r="A62" s="55" t="s">
        <v>15</v>
      </c>
      <c r="B62" s="36"/>
      <c r="C62" s="101" t="s">
        <v>42</v>
      </c>
      <c r="D62" s="101"/>
      <c r="E62" s="103"/>
      <c r="F62" s="57"/>
      <c r="G62" s="104" t="str">
        <f t="shared" si="0"/>
        <v>kms.  x  0,22 €/km</v>
      </c>
      <c r="H62" s="57"/>
      <c r="I62" s="63" t="s">
        <v>8</v>
      </c>
      <c r="J62" s="60" t="str">
        <f t="shared" si="1"/>
        <v/>
      </c>
      <c r="K62" s="40" t="s">
        <v>1</v>
      </c>
      <c r="L62" s="105"/>
      <c r="M62" s="38"/>
      <c r="N62" s="3"/>
    </row>
    <row r="63" spans="1:14" s="92" customFormat="1" ht="15" customHeight="1" x14ac:dyDescent="0.25">
      <c r="A63" s="55" t="s">
        <v>15</v>
      </c>
      <c r="B63" s="36"/>
      <c r="C63" s="101" t="s">
        <v>42</v>
      </c>
      <c r="D63" s="101"/>
      <c r="E63" s="103"/>
      <c r="F63" s="57"/>
      <c r="G63" s="104" t="str">
        <f t="shared" si="0"/>
        <v>kms.  x  0,22 €/km</v>
      </c>
      <c r="H63" s="57"/>
      <c r="I63" s="63" t="s">
        <v>8</v>
      </c>
      <c r="J63" s="60" t="str">
        <f t="shared" si="1"/>
        <v/>
      </c>
      <c r="K63" s="40" t="s">
        <v>1</v>
      </c>
      <c r="L63" s="105"/>
      <c r="M63" s="38"/>
      <c r="N63" s="3"/>
    </row>
    <row r="64" spans="1:14" s="92" customFormat="1" ht="15" customHeight="1" x14ac:dyDescent="0.25">
      <c r="A64" s="55" t="s">
        <v>15</v>
      </c>
      <c r="B64" s="36"/>
      <c r="C64" s="101" t="s">
        <v>42</v>
      </c>
      <c r="D64" s="101"/>
      <c r="E64" s="103"/>
      <c r="F64" s="57"/>
      <c r="G64" s="104" t="str">
        <f t="shared" si="0"/>
        <v>kms.  x  0,22 €/km</v>
      </c>
      <c r="H64" s="57"/>
      <c r="I64" s="63" t="s">
        <v>8</v>
      </c>
      <c r="J64" s="60" t="str">
        <f t="shared" si="1"/>
        <v/>
      </c>
      <c r="K64" s="40" t="s">
        <v>1</v>
      </c>
      <c r="L64" s="105"/>
      <c r="M64" s="38"/>
      <c r="N64" s="3"/>
    </row>
    <row r="65" spans="1:14" ht="15" customHeight="1" x14ac:dyDescent="0.25">
      <c r="A65" s="143" t="s">
        <v>3</v>
      </c>
      <c r="B65" s="144"/>
      <c r="C65" s="124"/>
      <c r="D65" s="124"/>
      <c r="E65" s="124"/>
      <c r="F65" s="124"/>
      <c r="G65" s="124"/>
      <c r="H65" s="124"/>
      <c r="I65" s="124"/>
      <c r="J65" s="124"/>
      <c r="K65" s="125"/>
      <c r="L65" s="106" t="str">
        <f>IF(SUM(J66:J75)=0,"",SUM(J66:J75))</f>
        <v/>
      </c>
      <c r="M65" s="100" t="s">
        <v>1</v>
      </c>
      <c r="N65" s="3"/>
    </row>
    <row r="66" spans="1:14" ht="15" customHeight="1" x14ac:dyDescent="0.25">
      <c r="A66" s="55" t="s">
        <v>16</v>
      </c>
      <c r="B66" s="36"/>
      <c r="C66" s="107" t="s">
        <v>44</v>
      </c>
      <c r="D66" s="108"/>
      <c r="E66" s="109"/>
      <c r="F66" s="26"/>
      <c r="G66" s="26" t="s">
        <v>0</v>
      </c>
      <c r="H66" s="110"/>
      <c r="I66" s="111" t="s">
        <v>8</v>
      </c>
      <c r="J66" s="112" t="str">
        <f>IF(E66="","",E66*H66)</f>
        <v/>
      </c>
      <c r="K66" s="30" t="s">
        <v>1</v>
      </c>
      <c r="L66" s="113"/>
      <c r="M66" s="33"/>
      <c r="N66" s="3"/>
    </row>
    <row r="67" spans="1:14" ht="15" customHeight="1" x14ac:dyDescent="0.25">
      <c r="A67" s="114" t="s">
        <v>16</v>
      </c>
      <c r="B67" s="36"/>
      <c r="C67" s="107" t="s">
        <v>44</v>
      </c>
      <c r="D67" s="108"/>
      <c r="E67" s="109"/>
      <c r="F67" s="26"/>
      <c r="G67" s="26" t="s">
        <v>0</v>
      </c>
      <c r="H67" s="110"/>
      <c r="I67" s="111" t="s">
        <v>8</v>
      </c>
      <c r="J67" s="112" t="str">
        <f t="shared" ref="J67:J75" si="2">IF(E67="","",E67*H67)</f>
        <v/>
      </c>
      <c r="K67" s="30" t="s">
        <v>1</v>
      </c>
      <c r="L67" s="113"/>
      <c r="M67" s="33"/>
      <c r="N67" s="3"/>
    </row>
    <row r="68" spans="1:14" ht="15" customHeight="1" x14ac:dyDescent="0.25">
      <c r="A68" s="114" t="s">
        <v>16</v>
      </c>
      <c r="B68" s="36"/>
      <c r="C68" s="107" t="s">
        <v>44</v>
      </c>
      <c r="D68" s="108"/>
      <c r="E68" s="109"/>
      <c r="F68" s="26"/>
      <c r="G68" s="26" t="s">
        <v>0</v>
      </c>
      <c r="H68" s="110"/>
      <c r="I68" s="111" t="s">
        <v>8</v>
      </c>
      <c r="J68" s="112" t="str">
        <f t="shared" si="2"/>
        <v/>
      </c>
      <c r="K68" s="30" t="s">
        <v>1</v>
      </c>
      <c r="L68" s="113"/>
      <c r="M68" s="33"/>
      <c r="N68" s="3"/>
    </row>
    <row r="69" spans="1:14" ht="15" customHeight="1" x14ac:dyDescent="0.25">
      <c r="A69" s="114" t="s">
        <v>16</v>
      </c>
      <c r="B69" s="36"/>
      <c r="C69" s="107" t="s">
        <v>44</v>
      </c>
      <c r="D69" s="108"/>
      <c r="E69" s="109"/>
      <c r="F69" s="26"/>
      <c r="G69" s="26" t="s">
        <v>0</v>
      </c>
      <c r="H69" s="110"/>
      <c r="I69" s="111" t="s">
        <v>8</v>
      </c>
      <c r="J69" s="112" t="str">
        <f t="shared" si="2"/>
        <v/>
      </c>
      <c r="K69" s="30" t="s">
        <v>1</v>
      </c>
      <c r="L69" s="113"/>
      <c r="M69" s="33"/>
      <c r="N69" s="3"/>
    </row>
    <row r="70" spans="1:14" ht="15" customHeight="1" x14ac:dyDescent="0.25">
      <c r="A70" s="114" t="s">
        <v>16</v>
      </c>
      <c r="B70" s="36"/>
      <c r="C70" s="107" t="s">
        <v>44</v>
      </c>
      <c r="D70" s="108"/>
      <c r="E70" s="109"/>
      <c r="F70" s="26"/>
      <c r="G70" s="26" t="s">
        <v>0</v>
      </c>
      <c r="H70" s="110"/>
      <c r="I70" s="111" t="s">
        <v>8</v>
      </c>
      <c r="J70" s="112" t="str">
        <f t="shared" si="2"/>
        <v/>
      </c>
      <c r="K70" s="30" t="s">
        <v>1</v>
      </c>
      <c r="L70" s="113"/>
      <c r="M70" s="33"/>
      <c r="N70" s="3"/>
    </row>
    <row r="71" spans="1:14" ht="15" customHeight="1" x14ac:dyDescent="0.25">
      <c r="A71" s="114" t="s">
        <v>16</v>
      </c>
      <c r="B71" s="36"/>
      <c r="C71" s="107" t="s">
        <v>44</v>
      </c>
      <c r="D71" s="108"/>
      <c r="E71" s="109"/>
      <c r="F71" s="26"/>
      <c r="G71" s="26" t="s">
        <v>0</v>
      </c>
      <c r="H71" s="110"/>
      <c r="I71" s="111" t="s">
        <v>8</v>
      </c>
      <c r="J71" s="112" t="str">
        <f t="shared" si="2"/>
        <v/>
      </c>
      <c r="K71" s="30" t="s">
        <v>1</v>
      </c>
      <c r="L71" s="113"/>
      <c r="M71" s="33"/>
      <c r="N71" s="3"/>
    </row>
    <row r="72" spans="1:14" ht="15" customHeight="1" x14ac:dyDescent="0.25">
      <c r="A72" s="114" t="s">
        <v>16</v>
      </c>
      <c r="B72" s="36"/>
      <c r="C72" s="107" t="s">
        <v>44</v>
      </c>
      <c r="D72" s="108"/>
      <c r="E72" s="109"/>
      <c r="F72" s="26"/>
      <c r="G72" s="26" t="s">
        <v>0</v>
      </c>
      <c r="H72" s="110"/>
      <c r="I72" s="111" t="s">
        <v>8</v>
      </c>
      <c r="J72" s="112" t="str">
        <f t="shared" si="2"/>
        <v/>
      </c>
      <c r="K72" s="30" t="s">
        <v>1</v>
      </c>
      <c r="L72" s="113"/>
      <c r="M72" s="33"/>
      <c r="N72" s="3"/>
    </row>
    <row r="73" spans="1:14" ht="15" customHeight="1" x14ac:dyDescent="0.25">
      <c r="A73" s="114" t="s">
        <v>16</v>
      </c>
      <c r="B73" s="36"/>
      <c r="C73" s="107" t="s">
        <v>44</v>
      </c>
      <c r="D73" s="108"/>
      <c r="E73" s="109"/>
      <c r="F73" s="26"/>
      <c r="G73" s="26" t="s">
        <v>0</v>
      </c>
      <c r="H73" s="110"/>
      <c r="I73" s="111" t="s">
        <v>8</v>
      </c>
      <c r="J73" s="112" t="str">
        <f t="shared" si="2"/>
        <v/>
      </c>
      <c r="K73" s="30" t="s">
        <v>1</v>
      </c>
      <c r="L73" s="113"/>
      <c r="M73" s="33"/>
      <c r="N73" s="3"/>
    </row>
    <row r="74" spans="1:14" ht="15" customHeight="1" x14ac:dyDescent="0.25">
      <c r="A74" s="114" t="s">
        <v>16</v>
      </c>
      <c r="B74" s="36"/>
      <c r="C74" s="107" t="s">
        <v>44</v>
      </c>
      <c r="D74" s="108"/>
      <c r="E74" s="109"/>
      <c r="F74" s="26"/>
      <c r="G74" s="26" t="s">
        <v>0</v>
      </c>
      <c r="H74" s="110"/>
      <c r="I74" s="111" t="s">
        <v>8</v>
      </c>
      <c r="J74" s="112" t="str">
        <f t="shared" si="2"/>
        <v/>
      </c>
      <c r="K74" s="30" t="s">
        <v>1</v>
      </c>
      <c r="L74" s="113"/>
      <c r="M74" s="33"/>
      <c r="N74" s="3"/>
    </row>
    <row r="75" spans="1:14" ht="15" customHeight="1" x14ac:dyDescent="0.25">
      <c r="A75" s="55" t="s">
        <v>16</v>
      </c>
      <c r="B75" s="36"/>
      <c r="C75" s="107" t="s">
        <v>44</v>
      </c>
      <c r="D75" s="108"/>
      <c r="E75" s="109"/>
      <c r="F75" s="26"/>
      <c r="G75" s="26" t="s">
        <v>0</v>
      </c>
      <c r="H75" s="110"/>
      <c r="I75" s="111" t="s">
        <v>8</v>
      </c>
      <c r="J75" s="112" t="str">
        <f t="shared" si="2"/>
        <v/>
      </c>
      <c r="K75" s="30" t="s">
        <v>1</v>
      </c>
      <c r="L75" s="113"/>
      <c r="M75" s="33"/>
      <c r="N75" s="3"/>
    </row>
    <row r="76" spans="1:14" ht="15" customHeight="1" x14ac:dyDescent="0.25">
      <c r="A76" s="143" t="s">
        <v>4</v>
      </c>
      <c r="B76" s="144"/>
      <c r="C76" s="124"/>
      <c r="D76" s="124"/>
      <c r="E76" s="124"/>
      <c r="F76" s="124"/>
      <c r="G76" s="124"/>
      <c r="H76" s="124"/>
      <c r="I76" s="124"/>
      <c r="J76" s="124"/>
      <c r="K76" s="125"/>
      <c r="L76" s="106" t="str">
        <f>IF(SUM(J77:J86)=0,"",SUM(J77:J86))</f>
        <v/>
      </c>
      <c r="M76" s="100" t="s">
        <v>1</v>
      </c>
      <c r="N76" s="3"/>
    </row>
    <row r="77" spans="1:14" ht="15" customHeight="1" x14ac:dyDescent="0.25">
      <c r="A77" s="55" t="s">
        <v>15</v>
      </c>
      <c r="B77" s="36"/>
      <c r="C77" s="107" t="s">
        <v>43</v>
      </c>
      <c r="D77" s="108"/>
      <c r="E77" s="109"/>
      <c r="F77" s="122"/>
      <c r="G77" s="122"/>
      <c r="H77" s="122"/>
      <c r="I77" s="111" t="s">
        <v>8</v>
      </c>
      <c r="J77" s="110"/>
      <c r="K77" s="30" t="s">
        <v>1</v>
      </c>
      <c r="L77" s="113"/>
      <c r="M77" s="33"/>
      <c r="N77" s="3"/>
    </row>
    <row r="78" spans="1:14" ht="15" customHeight="1" x14ac:dyDescent="0.25">
      <c r="A78" s="55" t="s">
        <v>15</v>
      </c>
      <c r="B78" s="36"/>
      <c r="C78" s="107" t="s">
        <v>43</v>
      </c>
      <c r="D78" s="108"/>
      <c r="E78" s="109"/>
      <c r="F78" s="122"/>
      <c r="G78" s="122"/>
      <c r="H78" s="122"/>
      <c r="I78" s="111" t="s">
        <v>8</v>
      </c>
      <c r="J78" s="110"/>
      <c r="K78" s="30" t="s">
        <v>1</v>
      </c>
      <c r="L78" s="113"/>
      <c r="M78" s="33"/>
      <c r="N78" s="3"/>
    </row>
    <row r="79" spans="1:14" ht="15" customHeight="1" x14ac:dyDescent="0.25">
      <c r="A79" s="55" t="s">
        <v>15</v>
      </c>
      <c r="B79" s="36"/>
      <c r="C79" s="107" t="s">
        <v>43</v>
      </c>
      <c r="D79" s="108"/>
      <c r="E79" s="109"/>
      <c r="F79" s="122"/>
      <c r="G79" s="122"/>
      <c r="H79" s="122"/>
      <c r="I79" s="111" t="s">
        <v>8</v>
      </c>
      <c r="J79" s="110"/>
      <c r="K79" s="30" t="s">
        <v>1</v>
      </c>
      <c r="L79" s="113"/>
      <c r="M79" s="33"/>
      <c r="N79" s="3"/>
    </row>
    <row r="80" spans="1:14" ht="15" customHeight="1" x14ac:dyDescent="0.25">
      <c r="A80" s="55" t="s">
        <v>15</v>
      </c>
      <c r="B80" s="36"/>
      <c r="C80" s="107" t="s">
        <v>43</v>
      </c>
      <c r="D80" s="108"/>
      <c r="E80" s="109"/>
      <c r="F80" s="122"/>
      <c r="G80" s="122"/>
      <c r="H80" s="122"/>
      <c r="I80" s="111" t="s">
        <v>8</v>
      </c>
      <c r="J80" s="110"/>
      <c r="K80" s="30" t="s">
        <v>1</v>
      </c>
      <c r="L80" s="113"/>
      <c r="M80" s="33"/>
      <c r="N80" s="3"/>
    </row>
    <row r="81" spans="1:14" ht="15" customHeight="1" x14ac:dyDescent="0.25">
      <c r="A81" s="55" t="s">
        <v>15</v>
      </c>
      <c r="B81" s="36"/>
      <c r="C81" s="107" t="s">
        <v>43</v>
      </c>
      <c r="D81" s="108"/>
      <c r="E81" s="109"/>
      <c r="F81" s="122"/>
      <c r="G81" s="122"/>
      <c r="H81" s="122"/>
      <c r="I81" s="111" t="s">
        <v>8</v>
      </c>
      <c r="J81" s="110"/>
      <c r="K81" s="30" t="s">
        <v>1</v>
      </c>
      <c r="L81" s="113"/>
      <c r="M81" s="33"/>
      <c r="N81" s="3"/>
    </row>
    <row r="82" spans="1:14" ht="15" customHeight="1" x14ac:dyDescent="0.25">
      <c r="A82" s="55" t="s">
        <v>15</v>
      </c>
      <c r="B82" s="36"/>
      <c r="C82" s="107" t="s">
        <v>43</v>
      </c>
      <c r="D82" s="108"/>
      <c r="E82" s="109"/>
      <c r="F82" s="122"/>
      <c r="G82" s="122"/>
      <c r="H82" s="122"/>
      <c r="I82" s="111" t="s">
        <v>8</v>
      </c>
      <c r="J82" s="110"/>
      <c r="K82" s="30" t="s">
        <v>1</v>
      </c>
      <c r="L82" s="113"/>
      <c r="M82" s="33"/>
      <c r="N82" s="3"/>
    </row>
    <row r="83" spans="1:14" ht="15" customHeight="1" x14ac:dyDescent="0.25">
      <c r="A83" s="55" t="s">
        <v>15</v>
      </c>
      <c r="B83" s="36"/>
      <c r="C83" s="107" t="s">
        <v>43</v>
      </c>
      <c r="D83" s="108"/>
      <c r="E83" s="109"/>
      <c r="F83" s="122"/>
      <c r="G83" s="122"/>
      <c r="H83" s="122"/>
      <c r="I83" s="111" t="s">
        <v>8</v>
      </c>
      <c r="J83" s="110"/>
      <c r="K83" s="30" t="s">
        <v>1</v>
      </c>
      <c r="L83" s="113"/>
      <c r="M83" s="33"/>
      <c r="N83" s="3"/>
    </row>
    <row r="84" spans="1:14" ht="15" customHeight="1" x14ac:dyDescent="0.25">
      <c r="A84" s="55" t="s">
        <v>15</v>
      </c>
      <c r="B84" s="36"/>
      <c r="C84" s="107" t="s">
        <v>43</v>
      </c>
      <c r="D84" s="108"/>
      <c r="E84" s="109"/>
      <c r="F84" s="122"/>
      <c r="G84" s="122"/>
      <c r="H84" s="122"/>
      <c r="I84" s="111" t="s">
        <v>8</v>
      </c>
      <c r="J84" s="110"/>
      <c r="K84" s="30" t="s">
        <v>1</v>
      </c>
      <c r="L84" s="113"/>
      <c r="M84" s="33"/>
      <c r="N84" s="3"/>
    </row>
    <row r="85" spans="1:14" ht="15" customHeight="1" x14ac:dyDescent="0.25">
      <c r="A85" s="55" t="s">
        <v>15</v>
      </c>
      <c r="B85" s="36"/>
      <c r="C85" s="107" t="s">
        <v>43</v>
      </c>
      <c r="D85" s="108"/>
      <c r="E85" s="109"/>
      <c r="F85" s="122"/>
      <c r="G85" s="122"/>
      <c r="H85" s="122"/>
      <c r="I85" s="111" t="s">
        <v>8</v>
      </c>
      <c r="J85" s="110"/>
      <c r="K85" s="30" t="s">
        <v>1</v>
      </c>
      <c r="L85" s="113"/>
      <c r="M85" s="33"/>
      <c r="N85" s="3"/>
    </row>
    <row r="86" spans="1:14" ht="15" customHeight="1" thickBot="1" x14ac:dyDescent="0.3">
      <c r="A86" s="55" t="s">
        <v>15</v>
      </c>
      <c r="B86" s="36"/>
      <c r="C86" s="107" t="s">
        <v>43</v>
      </c>
      <c r="D86" s="108"/>
      <c r="E86" s="109"/>
      <c r="F86" s="122"/>
      <c r="G86" s="122"/>
      <c r="H86" s="122"/>
      <c r="I86" s="111" t="s">
        <v>8</v>
      </c>
      <c r="J86" s="110"/>
      <c r="K86" s="30" t="s">
        <v>1</v>
      </c>
      <c r="L86" s="115"/>
      <c r="M86" s="116"/>
      <c r="N86" s="3"/>
    </row>
    <row r="87" spans="1:14" ht="15" customHeight="1" thickBot="1" x14ac:dyDescent="0.3">
      <c r="A87" s="117" t="s">
        <v>17</v>
      </c>
      <c r="B87" s="118"/>
      <c r="C87" s="74"/>
      <c r="D87" s="74"/>
      <c r="E87" s="74"/>
      <c r="F87" s="74"/>
      <c r="G87" s="74"/>
      <c r="H87" s="74"/>
      <c r="I87" s="74"/>
      <c r="J87" s="74"/>
      <c r="K87" s="74"/>
      <c r="L87" s="77" t="str">
        <f>IF(SUM(L54:L86)=0,"",SUM(L54:L86))</f>
        <v/>
      </c>
      <c r="M87" s="48" t="s">
        <v>1</v>
      </c>
      <c r="N87" s="3"/>
    </row>
    <row r="88" spans="1:14" ht="18" customHeight="1" x14ac:dyDescent="0.25">
      <c r="A88" s="138">
        <f ca="1">NOW()</f>
        <v>44873.413179861112</v>
      </c>
      <c r="B88" s="138"/>
      <c r="C88" s="119"/>
      <c r="D88" s="119"/>
      <c r="E88" s="119"/>
      <c r="F88" s="119"/>
      <c r="G88" s="119"/>
      <c r="H88" s="119"/>
      <c r="I88" s="119"/>
      <c r="J88" s="119"/>
      <c r="K88" s="91"/>
      <c r="L88" s="94"/>
      <c r="M88" s="95"/>
    </row>
    <row r="89" spans="1:14" ht="14.1" customHeight="1" x14ac:dyDescent="0.25">
      <c r="A89" s="142" t="s">
        <v>41</v>
      </c>
      <c r="B89" s="142"/>
      <c r="C89" s="141"/>
      <c r="D89" s="141"/>
      <c r="E89" s="141"/>
      <c r="F89" s="141"/>
      <c r="G89" s="141"/>
      <c r="H89" s="141"/>
      <c r="I89" s="141"/>
      <c r="J89" s="141"/>
      <c r="K89" s="141"/>
    </row>
  </sheetData>
  <sheetProtection algorithmName="SHA-512" hashValue="9hrjY96fDjhs34u9whYothyX7q4YnwOODuSZ/2Swup0mU0MiHxA6323KT+1UWgb6Vq7/kSn9uFwyPhcBAQssEQ==" saltValue="W4bzUgFirNTqAWNok0ji1g==" spinCount="100000" sheet="1"/>
  <mergeCells count="85">
    <mergeCell ref="J29:K29"/>
    <mergeCell ref="L29:M29"/>
    <mergeCell ref="J33:K33"/>
    <mergeCell ref="L33:M33"/>
    <mergeCell ref="L39:M39"/>
    <mergeCell ref="J8:K8"/>
    <mergeCell ref="J15:K15"/>
    <mergeCell ref="J21:K21"/>
    <mergeCell ref="L21:M21"/>
    <mergeCell ref="L25:M25"/>
    <mergeCell ref="C11:I11"/>
    <mergeCell ref="C12:I12"/>
    <mergeCell ref="A14:M14"/>
    <mergeCell ref="A16:B16"/>
    <mergeCell ref="L16:M16"/>
    <mergeCell ref="J16:K16"/>
    <mergeCell ref="A6:M6"/>
    <mergeCell ref="A54:B54"/>
    <mergeCell ref="A51:M51"/>
    <mergeCell ref="A53:B53"/>
    <mergeCell ref="J53:K53"/>
    <mergeCell ref="L53:M53"/>
    <mergeCell ref="C44:K44"/>
    <mergeCell ref="C28:G28"/>
    <mergeCell ref="C27:G27"/>
    <mergeCell ref="J39:K39"/>
    <mergeCell ref="J23:K23"/>
    <mergeCell ref="L23:M23"/>
    <mergeCell ref="J25:K25"/>
    <mergeCell ref="L8:M8"/>
    <mergeCell ref="L15:M15"/>
    <mergeCell ref="C10:I10"/>
    <mergeCell ref="F83:H83"/>
    <mergeCell ref="F84:H84"/>
    <mergeCell ref="C89:K89"/>
    <mergeCell ref="A44:B44"/>
    <mergeCell ref="A89:B89"/>
    <mergeCell ref="A65:B65"/>
    <mergeCell ref="A76:B76"/>
    <mergeCell ref="F85:H85"/>
    <mergeCell ref="F86:H86"/>
    <mergeCell ref="A88:B88"/>
    <mergeCell ref="F81:H81"/>
    <mergeCell ref="F82:H82"/>
    <mergeCell ref="A43:B43"/>
    <mergeCell ref="H39:I39"/>
    <mergeCell ref="A38:M38"/>
    <mergeCell ref="A17:B17"/>
    <mergeCell ref="A18:B18"/>
    <mergeCell ref="A19:B19"/>
    <mergeCell ref="A20:B20"/>
    <mergeCell ref="A22:B22"/>
    <mergeCell ref="A34:B34"/>
    <mergeCell ref="A21:B21"/>
    <mergeCell ref="A23:B23"/>
    <mergeCell ref="A25:B25"/>
    <mergeCell ref="A24:B24"/>
    <mergeCell ref="A26:B26"/>
    <mergeCell ref="A27:B27"/>
    <mergeCell ref="A28:B28"/>
    <mergeCell ref="A29:B29"/>
    <mergeCell ref="A30:B30"/>
    <mergeCell ref="A41:B41"/>
    <mergeCell ref="A42:B42"/>
    <mergeCell ref="A8:B8"/>
    <mergeCell ref="A9:B9"/>
    <mergeCell ref="A10:B10"/>
    <mergeCell ref="A11:B11"/>
    <mergeCell ref="A12:B12"/>
    <mergeCell ref="A13:B13"/>
    <mergeCell ref="A35:B35"/>
    <mergeCell ref="A36:B36"/>
    <mergeCell ref="A37:B37"/>
    <mergeCell ref="A40:B40"/>
    <mergeCell ref="A39:B39"/>
    <mergeCell ref="A31:B31"/>
    <mergeCell ref="A32:B32"/>
    <mergeCell ref="A33:B33"/>
    <mergeCell ref="F78:H78"/>
    <mergeCell ref="F79:H79"/>
    <mergeCell ref="F80:H80"/>
    <mergeCell ref="C54:K54"/>
    <mergeCell ref="C65:K65"/>
    <mergeCell ref="C76:K76"/>
    <mergeCell ref="F77:H77"/>
  </mergeCells>
  <phoneticPr fontId="0" type="noConversion"/>
  <conditionalFormatting sqref="L40">
    <cfRule type="expression" dxfId="11" priority="1" stopIfTrue="1">
      <formula>OR(AND(L40&lt;&gt;"",L41&lt;&gt;"",L40&gt;L41),AND(L40&lt;&gt;"",L41=""))</formula>
    </cfRule>
  </conditionalFormatting>
  <conditionalFormatting sqref="L17:L20 L22 L24 L26:L28 L30:L32 L34:L36">
    <cfRule type="cellIs" dxfId="10" priority="2" stopIfTrue="1" operator="equal">
      <formula>""</formula>
    </cfRule>
    <cfRule type="expression" dxfId="9" priority="3" stopIfTrue="1">
      <formula>OR(AND(H17&lt;&gt;"",L17&gt;H17),AND(L17&lt;&gt;"",H17=""))</formula>
    </cfRule>
  </conditionalFormatting>
  <conditionalFormatting sqref="A6:F6">
    <cfRule type="expression" dxfId="8" priority="4" stopIfTrue="1">
      <formula>AND(A6="",H37&lt;&gt;"")</formula>
    </cfRule>
    <cfRule type="cellIs" dxfId="7" priority="5" stopIfTrue="1" operator="equal">
      <formula>""</formula>
    </cfRule>
  </conditionalFormatting>
  <conditionalFormatting sqref="H6:M6">
    <cfRule type="expression" dxfId="6" priority="6" stopIfTrue="1">
      <formula>AND(H6="",N37&lt;&gt;"")</formula>
    </cfRule>
    <cfRule type="cellIs" dxfId="5" priority="7" stopIfTrue="1" operator="equal">
      <formula>""</formula>
    </cfRule>
  </conditionalFormatting>
  <conditionalFormatting sqref="J77:J86 B55:B64 B66:B75 B77:B86 E55:E64 E66:E75 H66:H75 F77:H86 E9 C9 C10:I12 L10:L12 C17:C20 E17:E20 E30:E32 C22 C24 E22 E24 C30:C32 E34:E36 A30:A32 A34:A36 C34:C36 C26:C28">
    <cfRule type="cellIs" dxfId="4" priority="8" stopIfTrue="1" operator="equal">
      <formula>""</formula>
    </cfRule>
  </conditionalFormatting>
  <conditionalFormatting sqref="A51">
    <cfRule type="expression" dxfId="3" priority="9" stopIfTrue="1">
      <formula>AND(A51="",H82&lt;&gt;"")</formula>
    </cfRule>
  </conditionalFormatting>
  <conditionalFormatting sqref="G6">
    <cfRule type="expression" dxfId="2" priority="10" stopIfTrue="1">
      <formula>AND(G6="",#REF!&lt;&gt;"")</formula>
    </cfRule>
    <cfRule type="cellIs" dxfId="1" priority="11" stopIfTrue="1" operator="equal">
      <formula>""</formula>
    </cfRule>
  </conditionalFormatting>
  <conditionalFormatting sqref="A14:M14 A38:M38">
    <cfRule type="cellIs" dxfId="0" priority="12" stopIfTrue="1" operator="notEqual">
      <formula>""</formula>
    </cfRule>
  </conditionalFormatting>
  <hyperlinks>
    <hyperlink ref="C26" location="'Anexo II-Memoria Económica'!B55" display="'Anexo II-Memoria Económica'!B55" xr:uid="{00000000-0004-0000-0000-000000000000}"/>
    <hyperlink ref="A54" location="'Anexo II'!G24" tooltip="Vuelve al Anexo II" display="Kilometraje" xr:uid="{00000000-0004-0000-0000-000001000000}"/>
    <hyperlink ref="A65" location="'Anexo II'!F25" display="Autopista" xr:uid="{00000000-0004-0000-0000-000002000000}"/>
    <hyperlink ref="A76" location="'Anexo II'!E26" display="Transporte público" xr:uid="{00000000-0004-0000-0000-000003000000}"/>
    <hyperlink ref="A54:B54" location="'Anexo II-Memoria Económica'!A25" tooltip="Vuelve al Anexo II" display="Kilometraje" xr:uid="{00000000-0004-0000-0000-000004000000}"/>
    <hyperlink ref="A65:B65" location="'Anexo II-Memoria Económica'!A25" display="Autopista" xr:uid="{00000000-0004-0000-0000-000005000000}"/>
    <hyperlink ref="A76:B76" location="'Anexo II-Memoria Económica'!A25" display="Transporte público" xr:uid="{00000000-0004-0000-0000-000006000000}"/>
    <hyperlink ref="C27" location="'Anexo II-Memoria Económica'!B56" display="'Anexo II-Memoria Económica'!B56" xr:uid="{00000000-0004-0000-0000-000007000000}"/>
    <hyperlink ref="C28" location="'Anexo II-Memoria Económica'!B56" display="'Anexo II-Memoria Económica'!B56" xr:uid="{00000000-0004-0000-0000-000008000000}"/>
    <hyperlink ref="C27:G27" location="'Anexo II-Memoria Económica'!B66" display="'Anexo II-Memoria Económica'!B66" xr:uid="{00000000-0004-0000-0000-000009000000}"/>
    <hyperlink ref="C28:G28" location="'Anexo II-Memoria Económica'!B77" display="'Anexo II-Memoria Económica'!B77" xr:uid="{00000000-0004-0000-0000-00000A000000}"/>
  </hyperlinks>
  <pageMargins left="1.299212598425197" right="0.78740157480314965" top="1.6535433070866143" bottom="0.78740157480314965" header="0.62992125984251968" footer="0.35433070866141736"/>
  <pageSetup paperSize="9" scale="99" orientation="portrait" r:id="rId1"/>
  <headerFooter alignWithMargins="0">
    <oddHeader>&amp;L&amp;G</oddHeader>
    <oddFooter>&amp;L&amp;G</oddFooter>
  </headerFooter>
  <rowBreaks count="1" manualBreakCount="1">
    <brk id="45" max="16383" man="1"/>
  </rowBreak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II-Memoria Económica</vt:lpstr>
      <vt:lpstr>'Anexo II-Memoria Económica'!Área_de_impresión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</dc:creator>
  <cp:lastModifiedBy>Eugenio Sáenz De Santa María Cabredo</cp:lastModifiedBy>
  <cp:lastPrinted>2021-09-14T08:56:57Z</cp:lastPrinted>
  <dcterms:created xsi:type="dcterms:W3CDTF">2005-06-30T12:58:50Z</dcterms:created>
  <dcterms:modified xsi:type="dcterms:W3CDTF">2022-11-08T08:55:01Z</dcterms:modified>
</cp:coreProperties>
</file>